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>
    <definedName name="Excel_BuiltIn_Print_Titles_1">#REF!</definedName>
    <definedName name="_xlnm.Print_Area" localSheetId="0">'Лист2'!$A$1:$K$64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<sst xmlns="http://schemas.openxmlformats.org/spreadsheetml/2006/main" count="76" uniqueCount="75">
  <si>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РАЗОМ ВИДАТКІВ по загальному фонду </t>
  </si>
  <si>
    <t>Всього видатків загального фонду (з урахуванням трансфертів)</t>
  </si>
  <si>
    <t>Кредитування загального фонду</t>
  </si>
  <si>
    <t xml:space="preserve">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</si>
  <si>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</si>
  <si>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</si>
  <si>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 xml:space="preserve">На початок періоду 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</si>
  <si>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</si>
  <si>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</si>
  <si>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</si>
  <si>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(грн)</t>
  </si>
  <si>
    <t xml:space="preserve">Виконано за звітний період -Всього           </t>
  </si>
  <si>
    <t>з них</t>
  </si>
  <si>
    <t>оплата праці</t>
  </si>
  <si>
    <t>комунальні послуги та енергоносії</t>
  </si>
  <si>
    <t>Реверсна дотація</t>
  </si>
  <si>
    <t>Освіта</t>
  </si>
  <si>
    <t>Державне управління</t>
  </si>
  <si>
    <t>0100</t>
  </si>
  <si>
    <t>Соціальний захист та соціальне забезпечення</t>
  </si>
  <si>
    <t>Культура і мистецтво</t>
  </si>
  <si>
    <t>Фізична культура і спорт</t>
  </si>
  <si>
    <t xml:space="preserve">Найменування коду типової програмної класифікації видатків та кредитування місцевого бюджету </t>
  </si>
  <si>
    <t>Відсоток до  уточнених призначень на звітний період</t>
  </si>
  <si>
    <t xml:space="preserve">Код типової програмної класифікації видатків та кредитуван-ня 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</si>
  <si>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</si>
  <si>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0150</t>
  </si>
  <si>
    <t>0180</t>
  </si>
  <si>
    <t>Інша діяльність у сфері державного управління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</si>
  <si>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</si>
  <si>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</si>
  <si>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</si>
  <si>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</si>
  <si>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</si>
  <si>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</si>
  <si>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</si>
  <si>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</si>
  <si>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иа заходи у сфері освіти</t>
  </si>
  <si>
    <t>Інші заходи у сфері соціального захисту і соціального забезпечення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</si>
  <si>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</si>
  <si>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</si>
  <si>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</si>
  <si>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 - комунальне господарство</t>
  </si>
  <si>
    <t>Організація благоустрою населених пунктів</t>
  </si>
  <si>
    <t>Економічна діяльність</t>
  </si>
  <si>
    <t>Інша діяльність</t>
  </si>
  <si>
    <t>Заходи із запобігання та ліквідації надзвичайних ситуацій та наслідків стихійного лиха</t>
  </si>
  <si>
    <t>Міжбюджетні трансферти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</si>
  <si>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</si>
  <si>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Затверджено розписом з урахуванням внесених змін </t>
  </si>
  <si>
    <t>Затверджено розписом на рік</t>
  </si>
  <si>
    <t xml:space="preserve">План на звітний період з урахуванням внесених змін </t>
  </si>
  <si>
    <t xml:space="preserve">Відсоток до затверджених річних призначень </t>
  </si>
  <si>
    <t xml:space="preserve">Відсоток до затверджених річних призначень з урахуванням змін </t>
  </si>
  <si>
    <t>Проведення навчально-тренувальних зборів і змагань з олімпійських видів спорту</t>
  </si>
  <si>
    <t>3121</t>
  </si>
  <si>
    <t>3210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</si>
  <si>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</si>
  <si>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</si>
  <si>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Забезпечення діяльності бібліотек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</si>
  <si>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</si>
  <si>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</si>
  <si>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</si>
  <si>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</si>
  <si>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Інші дотації з місцевого бюджету</t>
  </si>
  <si>
    <t>Надання довгострокових кредитів індивідуальним забудовникам житла на селі</t>
  </si>
  <si>
    <t>Фінансування бюджету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</si>
  <si>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</si>
  <si>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Проведення експертної грошової оцінки земельної ділянки чи права на неї</t>
  </si>
  <si>
    <t>Здійснення заходів із землеустрою</t>
  </si>
  <si>
    <t>Інші субвенції з місцевого бюджету</t>
  </si>
  <si>
    <t>Виконання загального фонду Срібнянського селищного бюджету за 9 місяців  2019 року</t>
  </si>
  <si>
    <t>Секретар ради</t>
  </si>
  <si>
    <t>І.МАРТИНЮК</t>
  </si>
  <si>
    <t xml:space="preserve">Додаток 2                                                                                            до  рішення двадцять третьої сесії сьомого скликання                                                                         Срібнянської селищної ради                                                 08.11.2019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</si>
</sst>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#0.0"/>
    <numFmt numFmtId="191" formatCode="0.000"/>
    <numFmt numFmtId="192" formatCode="0.0000"/>
    <numFmt numFmtId="193" formatCode="0.000000"/>
    <numFmt numFmtId="194" formatCode="0.00000"/>
  </numFmts>
  <fonts count="61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u val="single"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8" fontId="11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1" fillId="0" borderId="14" xfId="0" applyFont="1" applyFill="1" applyBorder="1" applyAlignment="1">
      <alignment horizontal="justify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90" fontId="1" fillId="0" borderId="14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wrapText="1"/>
    </xf>
    <xf numFmtId="188" fontId="11" fillId="0" borderId="0" xfId="0" applyNumberFormat="1" applyFont="1" applyFill="1" applyBorder="1" applyAlignment="1">
      <alignment horizontal="center" wrapText="1"/>
    </xf>
    <xf numFmtId="190" fontId="1" fillId="0" borderId="0" xfId="0" applyNumberFormat="1" applyFont="1" applyBorder="1" applyAlignment="1">
      <alignment/>
    </xf>
    <xf numFmtId="0" fontId="60" fillId="0" borderId="14" xfId="52" applyFont="1" applyBorder="1" applyAlignment="1" quotePrefix="1">
      <alignment horizontal="center" vertical="center" wrapText="1"/>
      <protection/>
    </xf>
    <xf numFmtId="0" fontId="60" fillId="0" borderId="14" xfId="55" applyFont="1" applyBorder="1" applyAlignment="1" quotePrefix="1">
      <alignment horizontal="center" vertical="center" wrapText="1"/>
      <protection/>
    </xf>
    <xf numFmtId="0" fontId="60" fillId="0" borderId="14" xfId="53" applyFont="1" applyBorder="1" applyAlignment="1" quotePrefix="1">
      <alignment horizontal="center" vertical="center" wrapText="1"/>
      <protection/>
    </xf>
    <xf numFmtId="0" fontId="18" fillId="34" borderId="0" xfId="0" applyFont="1" applyFill="1" applyAlignment="1">
      <alignment/>
    </xf>
    <xf numFmtId="0" fontId="60" fillId="0" borderId="0" xfId="54" applyFont="1">
      <alignment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60" fillId="0" borderId="14" xfId="52" applyNumberFormat="1" applyFont="1" applyBorder="1" applyAlignment="1" quotePrefix="1">
      <alignment horizontal="left" vertical="center" wrapText="1"/>
      <protection/>
    </xf>
    <xf numFmtId="2" fontId="60" fillId="0" borderId="14" xfId="55" applyNumberFormat="1" applyFont="1" applyBorder="1" applyAlignment="1" quotePrefix="1">
      <alignment horizontal="left" vertical="center" wrapText="1"/>
      <protection/>
    </xf>
    <xf numFmtId="2" fontId="60" fillId="0" borderId="14" xfId="53" applyNumberFormat="1" applyFont="1" applyBorder="1" applyAlignment="1" quotePrefix="1">
      <alignment horizontal="left" vertical="center" wrapText="1"/>
      <protection/>
    </xf>
    <xf numFmtId="0" fontId="60" fillId="0" borderId="14" xfId="54" applyFont="1" applyBorder="1" applyAlignment="1" quotePrefix="1">
      <alignment horizontal="left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9" fillId="0" borderId="14" xfId="56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3" fillId="12" borderId="1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2" fontId="2" fillId="33" borderId="17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3" fillId="0" borderId="16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2" fontId="17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2" fontId="3" fillId="12" borderId="16" xfId="0" applyNumberFormat="1" applyFont="1" applyFill="1" applyBorder="1" applyAlignment="1">
      <alignment horizontal="right" vertical="center" wrapText="1"/>
    </xf>
    <xf numFmtId="2" fontId="3" fillId="12" borderId="14" xfId="0" applyNumberFormat="1" applyFont="1" applyFill="1" applyBorder="1" applyAlignment="1">
      <alignment horizontal="right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2" fontId="3" fillId="34" borderId="14" xfId="0" applyNumberFormat="1" applyFont="1" applyFill="1" applyBorder="1" applyAlignment="1">
      <alignment horizontal="right" vertical="center"/>
    </xf>
    <xf numFmtId="2" fontId="3" fillId="12" borderId="19" xfId="0" applyNumberFormat="1" applyFont="1" applyFill="1" applyBorder="1" applyAlignment="1">
      <alignment horizontal="right" vertical="center" wrapText="1"/>
    </xf>
    <xf numFmtId="2" fontId="3" fillId="12" borderId="24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 wrapText="1"/>
    </xf>
    <xf numFmtId="2" fontId="5" fillId="0" borderId="17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2" fontId="13" fillId="0" borderId="14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11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 quotePrefix="1">
      <alignment horizontal="left" vertical="center" wrapText="1"/>
    </xf>
    <xf numFmtId="0" fontId="22" fillId="0" borderId="0" xfId="0" applyFont="1" applyAlignment="1">
      <alignment horizontal="justify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4" xfId="54"/>
    <cellStyle name="Обычный 5" xfId="55"/>
    <cellStyle name="Обычный_ZV1PIV9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7"/>
  <sheetViews>
    <sheetView tabSelected="1" zoomScaleSheetLayoutView="50" workbookViewId="0" topLeftCell="A1">
      <selection activeCell="C1" sqref="C1"/>
    </sheetView>
  </sheetViews>
  <sheetFormatPr defaultColWidth="9.140625" defaultRowHeight="12.75"/>
  <cols>
    <col min="1" max="1" width="10.00390625" style="0" customWidth="1"/>
    <col min="2" max="2" width="67.8515625" style="0" customWidth="1"/>
    <col min="3" max="3" width="14.28125" style="0" customWidth="1"/>
    <col min="4" max="5" width="14.140625" style="0" customWidth="1"/>
    <col min="6" max="6" width="14.28125" style="12" customWidth="1"/>
    <col min="7" max="7" width="13.28125" style="12" customWidth="1"/>
    <col min="8" max="8" width="14.421875" style="12" customWidth="1"/>
    <col min="9" max="9" width="13.00390625" style="0" customWidth="1"/>
    <col min="10" max="10" width="13.57421875" style="0" customWidth="1"/>
    <col min="11" max="11" width="13.28125" style="0" customWidth="1"/>
  </cols>
  <sheetData>
    <row r="1" spans="8:12" ht="70.5" customHeight="1">
      <c r="H1" s="114" t="s">
        <v>74</v>
      </c>
      <c r="I1" s="114"/>
      <c r="J1" s="114"/>
      <c r="K1" s="114"/>
      <c r="L1" s="104"/>
    </row>
    <row r="3" spans="1:10" ht="22.5">
      <c r="A3" s="113" t="s">
        <v>71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2:11" ht="19.5" thickBot="1">
      <c r="B4" s="3"/>
      <c r="C4" s="3"/>
      <c r="D4" s="3"/>
      <c r="E4" s="3"/>
      <c r="F4" s="11"/>
      <c r="G4" s="11"/>
      <c r="H4" s="11"/>
      <c r="I4" s="3"/>
      <c r="J4" s="3" t="s">
        <v>3</v>
      </c>
      <c r="K4" s="3" t="s">
        <v>10</v>
      </c>
    </row>
    <row r="5" spans="1:11" ht="13.5" customHeight="1" thickBot="1">
      <c r="A5" s="116" t="s">
        <v>24</v>
      </c>
      <c r="B5" s="118" t="s">
        <v>22</v>
      </c>
      <c r="C5" s="110" t="s">
        <v>50</v>
      </c>
      <c r="D5" s="110" t="s">
        <v>49</v>
      </c>
      <c r="E5" s="110" t="s">
        <v>51</v>
      </c>
      <c r="F5" s="122" t="s">
        <v>11</v>
      </c>
      <c r="G5" s="123" t="s">
        <v>12</v>
      </c>
      <c r="H5" s="124"/>
      <c r="I5" s="108" t="s">
        <v>52</v>
      </c>
      <c r="J5" s="110" t="s">
        <v>53</v>
      </c>
      <c r="K5" s="110" t="s">
        <v>23</v>
      </c>
    </row>
    <row r="6" spans="1:11" ht="13.5" customHeight="1">
      <c r="A6" s="117"/>
      <c r="B6" s="119"/>
      <c r="C6" s="109"/>
      <c r="D6" s="109"/>
      <c r="E6" s="109"/>
      <c r="F6" s="112"/>
      <c r="G6" s="111" t="s">
        <v>13</v>
      </c>
      <c r="H6" s="111" t="s">
        <v>14</v>
      </c>
      <c r="I6" s="109"/>
      <c r="J6" s="109"/>
      <c r="K6" s="109"/>
    </row>
    <row r="7" spans="1:11" ht="13.5" customHeight="1">
      <c r="A7" s="117"/>
      <c r="B7" s="119"/>
      <c r="C7" s="109"/>
      <c r="D7" s="109"/>
      <c r="E7" s="109"/>
      <c r="F7" s="112"/>
      <c r="G7" s="112"/>
      <c r="H7" s="112"/>
      <c r="I7" s="109"/>
      <c r="J7" s="109"/>
      <c r="K7" s="109"/>
    </row>
    <row r="8" spans="1:11" ht="13.5" customHeight="1">
      <c r="A8" s="117"/>
      <c r="B8" s="119"/>
      <c r="C8" s="109"/>
      <c r="D8" s="109"/>
      <c r="E8" s="109"/>
      <c r="F8" s="112"/>
      <c r="G8" s="112"/>
      <c r="H8" s="112"/>
      <c r="I8" s="109"/>
      <c r="J8" s="109"/>
      <c r="K8" s="109"/>
    </row>
    <row r="9" spans="1:11" ht="13.5" customHeight="1">
      <c r="A9" s="117"/>
      <c r="B9" s="119"/>
      <c r="C9" s="109"/>
      <c r="D9" s="109"/>
      <c r="E9" s="109"/>
      <c r="F9" s="112"/>
      <c r="G9" s="112"/>
      <c r="H9" s="112"/>
      <c r="I9" s="109"/>
      <c r="J9" s="109"/>
      <c r="K9" s="109"/>
    </row>
    <row r="10" spans="1:11" ht="16.5" customHeight="1" thickBot="1">
      <c r="A10" s="117"/>
      <c r="B10" s="120"/>
      <c r="C10" s="109"/>
      <c r="D10" s="109"/>
      <c r="E10" s="121"/>
      <c r="F10" s="112"/>
      <c r="G10" s="112"/>
      <c r="H10" s="112"/>
      <c r="I10" s="109"/>
      <c r="J10" s="109"/>
      <c r="K10" s="109"/>
    </row>
    <row r="11" spans="1:11" ht="25.5" customHeight="1" thickBot="1">
      <c r="A11" s="5">
        <v>1</v>
      </c>
      <c r="B11" s="6">
        <v>2</v>
      </c>
      <c r="C11" s="7">
        <v>3</v>
      </c>
      <c r="D11" s="8">
        <v>4</v>
      </c>
      <c r="E11" s="8">
        <v>5</v>
      </c>
      <c r="F11" s="9">
        <v>6</v>
      </c>
      <c r="G11" s="10">
        <v>7</v>
      </c>
      <c r="H11" s="9">
        <v>8</v>
      </c>
      <c r="I11" s="8">
        <v>9</v>
      </c>
      <c r="J11" s="4">
        <v>10</v>
      </c>
      <c r="K11" s="4">
        <v>11</v>
      </c>
    </row>
    <row r="12" spans="1:11" s="1" customFormat="1" ht="22.5" customHeight="1">
      <c r="A12" s="36" t="s">
        <v>18</v>
      </c>
      <c r="B12" s="55" t="s">
        <v>17</v>
      </c>
      <c r="C12" s="74">
        <f aca="true" t="shared" si="0" ref="C12:H12">SUM(C13:C15)</f>
        <v>11699450</v>
      </c>
      <c r="D12" s="74">
        <f t="shared" si="0"/>
        <v>11949272</v>
      </c>
      <c r="E12" s="74">
        <f t="shared" si="0"/>
        <v>9577572</v>
      </c>
      <c r="F12" s="74">
        <f t="shared" si="0"/>
        <v>8100913.27</v>
      </c>
      <c r="G12" s="74">
        <f t="shared" si="0"/>
        <v>6048782.08</v>
      </c>
      <c r="H12" s="74">
        <f t="shared" si="0"/>
        <v>272971.9</v>
      </c>
      <c r="I12" s="75">
        <f>IF(C12=0,0,F12/C12*100)</f>
        <v>69.24182991508148</v>
      </c>
      <c r="J12" s="75">
        <f>IF(D12=0,0,F12/D12*100)</f>
        <v>67.79419926167887</v>
      </c>
      <c r="K12" s="75">
        <f>IF(E12=0,0,F12/E12*100)</f>
        <v>84.582118202818</v>
      </c>
    </row>
    <row r="13" spans="1:11" s="1" customFormat="1" ht="66" customHeight="1">
      <c r="A13" s="37" t="s">
        <v>26</v>
      </c>
      <c r="B13" s="56" t="s">
        <v>25</v>
      </c>
      <c r="C13" s="76">
        <v>11112950</v>
      </c>
      <c r="D13" s="77">
        <v>11209572</v>
      </c>
      <c r="E13" s="78">
        <v>8967972</v>
      </c>
      <c r="F13" s="79">
        <v>7544085.9</v>
      </c>
      <c r="G13" s="70">
        <v>5616531.94</v>
      </c>
      <c r="H13" s="70">
        <v>269332.7</v>
      </c>
      <c r="I13" s="75">
        <f aca="true" t="shared" si="1" ref="I13:I62">IF(C13=0,0,F13/C13*100)</f>
        <v>67.8855380434538</v>
      </c>
      <c r="J13" s="75">
        <f aca="true" t="shared" si="2" ref="J13:J62">IF(D13=0,0,F13/D13*100)</f>
        <v>67.30039202210398</v>
      </c>
      <c r="K13" s="75">
        <f aca="true" t="shared" si="3" ref="K13:K62">IF(E13=0,0,F13/E13*100)</f>
        <v>84.12254074834311</v>
      </c>
    </row>
    <row r="14" spans="1:11" s="1" customFormat="1" ht="30" customHeight="1">
      <c r="A14" s="37" t="s">
        <v>29</v>
      </c>
      <c r="B14" s="57" t="s">
        <v>30</v>
      </c>
      <c r="C14" s="76">
        <v>551500</v>
      </c>
      <c r="D14" s="77">
        <v>704700</v>
      </c>
      <c r="E14" s="78">
        <v>576600</v>
      </c>
      <c r="F14" s="79">
        <v>546584.69</v>
      </c>
      <c r="G14" s="70">
        <v>432250.14</v>
      </c>
      <c r="H14" s="70">
        <v>3639.2</v>
      </c>
      <c r="I14" s="75">
        <f t="shared" si="1"/>
        <v>99.10873798730734</v>
      </c>
      <c r="J14" s="75">
        <f t="shared" si="2"/>
        <v>77.5627486873847</v>
      </c>
      <c r="K14" s="75">
        <f t="shared" si="3"/>
        <v>94.79443114810961</v>
      </c>
    </row>
    <row r="15" spans="1:11" s="13" customFormat="1" ht="22.5" customHeight="1">
      <c r="A15" s="38" t="s">
        <v>27</v>
      </c>
      <c r="B15" s="56" t="s">
        <v>28</v>
      </c>
      <c r="C15" s="80">
        <v>35000</v>
      </c>
      <c r="D15" s="81">
        <v>35000</v>
      </c>
      <c r="E15" s="71">
        <v>33000</v>
      </c>
      <c r="F15" s="71">
        <v>10242.68</v>
      </c>
      <c r="G15" s="72"/>
      <c r="H15" s="72"/>
      <c r="I15" s="75">
        <f t="shared" si="1"/>
        <v>29.2648</v>
      </c>
      <c r="J15" s="75">
        <f t="shared" si="2"/>
        <v>29.2648</v>
      </c>
      <c r="K15" s="75">
        <f t="shared" si="3"/>
        <v>31.038424242424245</v>
      </c>
    </row>
    <row r="16" spans="1:11" s="14" customFormat="1" ht="24" customHeight="1">
      <c r="A16" s="39">
        <v>1000</v>
      </c>
      <c r="B16" s="58" t="s">
        <v>16</v>
      </c>
      <c r="C16" s="82">
        <f aca="true" t="shared" si="4" ref="C16:H16">SUM(C17:C23)</f>
        <v>39306370</v>
      </c>
      <c r="D16" s="82">
        <f t="shared" si="4"/>
        <v>44284684.04000001</v>
      </c>
      <c r="E16" s="82">
        <f t="shared" si="4"/>
        <v>35500014.04</v>
      </c>
      <c r="F16" s="82">
        <f t="shared" si="4"/>
        <v>30905844.849999998</v>
      </c>
      <c r="G16" s="82">
        <f t="shared" si="4"/>
        <v>21345310.229999997</v>
      </c>
      <c r="H16" s="82">
        <f t="shared" si="4"/>
        <v>2693160.0900000003</v>
      </c>
      <c r="I16" s="75">
        <f t="shared" si="1"/>
        <v>78.62808203861104</v>
      </c>
      <c r="J16" s="75">
        <f>IF(D16=0,0,G16/D16*100)</f>
        <v>48.20020892713136</v>
      </c>
      <c r="K16" s="75">
        <f t="shared" si="3"/>
        <v>87.05868345622773</v>
      </c>
    </row>
    <row r="17" spans="1:11" s="14" customFormat="1" ht="15.75">
      <c r="A17" s="40">
        <v>1010</v>
      </c>
      <c r="B17" s="59" t="s">
        <v>31</v>
      </c>
      <c r="C17" s="81">
        <v>5656000</v>
      </c>
      <c r="D17" s="81">
        <v>6049500</v>
      </c>
      <c r="E17" s="71">
        <v>5256800</v>
      </c>
      <c r="F17" s="71">
        <v>4393971.46</v>
      </c>
      <c r="G17" s="72">
        <v>2844978.33</v>
      </c>
      <c r="H17" s="72">
        <v>388178.98</v>
      </c>
      <c r="I17" s="75">
        <f t="shared" si="1"/>
        <v>77.68690700141443</v>
      </c>
      <c r="J17" s="75">
        <f t="shared" si="2"/>
        <v>72.63363021737334</v>
      </c>
      <c r="K17" s="75">
        <f t="shared" si="3"/>
        <v>83.58643014761832</v>
      </c>
    </row>
    <row r="18" spans="1:11" s="14" customFormat="1" ht="53.25" customHeight="1">
      <c r="A18" s="40">
        <v>1020</v>
      </c>
      <c r="B18" s="59" t="s">
        <v>32</v>
      </c>
      <c r="C18" s="81">
        <v>28606200</v>
      </c>
      <c r="D18" s="81">
        <v>32802401.73</v>
      </c>
      <c r="E18" s="71">
        <v>25640781.73</v>
      </c>
      <c r="F18" s="71">
        <v>22908592.56</v>
      </c>
      <c r="G18" s="72">
        <v>16159718.93</v>
      </c>
      <c r="H18" s="72">
        <v>2238515.41</v>
      </c>
      <c r="I18" s="75">
        <f t="shared" si="1"/>
        <v>80.0826134194685</v>
      </c>
      <c r="J18" s="75">
        <f t="shared" si="2"/>
        <v>69.8381562074723</v>
      </c>
      <c r="K18" s="75">
        <f t="shared" si="3"/>
        <v>89.34436087491314</v>
      </c>
    </row>
    <row r="19" spans="1:11" s="14" customFormat="1" ht="33.75" customHeight="1">
      <c r="A19" s="41">
        <v>1090</v>
      </c>
      <c r="B19" s="60" t="s">
        <v>33</v>
      </c>
      <c r="C19" s="83">
        <v>1082020</v>
      </c>
      <c r="D19" s="83">
        <v>1098520</v>
      </c>
      <c r="E19" s="84">
        <v>861470</v>
      </c>
      <c r="F19" s="84">
        <v>632758.22</v>
      </c>
      <c r="G19" s="85">
        <v>497488.95</v>
      </c>
      <c r="H19" s="85">
        <v>3467.94</v>
      </c>
      <c r="I19" s="75">
        <f t="shared" si="1"/>
        <v>58.47934603796603</v>
      </c>
      <c r="J19" s="75">
        <f t="shared" si="2"/>
        <v>57.600974037796306</v>
      </c>
      <c r="K19" s="75">
        <f t="shared" si="3"/>
        <v>73.45098726595238</v>
      </c>
    </row>
    <row r="20" spans="1:11" s="14" customFormat="1" ht="46.5" customHeight="1">
      <c r="A20" s="42">
        <v>1100</v>
      </c>
      <c r="B20" s="56" t="s">
        <v>34</v>
      </c>
      <c r="C20" s="73">
        <v>853100</v>
      </c>
      <c r="D20" s="73">
        <v>853100</v>
      </c>
      <c r="E20" s="73">
        <v>643900</v>
      </c>
      <c r="F20" s="73">
        <v>571944.02</v>
      </c>
      <c r="G20" s="72">
        <v>419980.81</v>
      </c>
      <c r="H20" s="72">
        <v>50183.25</v>
      </c>
      <c r="I20" s="75">
        <f t="shared" si="1"/>
        <v>67.04302192005626</v>
      </c>
      <c r="J20" s="75">
        <f t="shared" si="2"/>
        <v>67.04302192005626</v>
      </c>
      <c r="K20" s="75">
        <f t="shared" si="3"/>
        <v>88.82497592793912</v>
      </c>
    </row>
    <row r="21" spans="1:11" s="14" customFormat="1" ht="17.25" customHeight="1">
      <c r="A21" s="42">
        <v>1150</v>
      </c>
      <c r="B21" s="56" t="s">
        <v>35</v>
      </c>
      <c r="C21" s="73">
        <v>624450</v>
      </c>
      <c r="D21" s="73">
        <v>624450</v>
      </c>
      <c r="E21" s="73">
        <v>503300</v>
      </c>
      <c r="F21" s="73">
        <v>444128.73</v>
      </c>
      <c r="G21" s="72">
        <v>360619.32</v>
      </c>
      <c r="H21" s="72">
        <v>6267.31</v>
      </c>
      <c r="I21" s="75">
        <f t="shared" si="1"/>
        <v>71.12318520297862</v>
      </c>
      <c r="J21" s="75">
        <f t="shared" si="2"/>
        <v>71.12318520297862</v>
      </c>
      <c r="K21" s="75">
        <f t="shared" si="3"/>
        <v>88.2433399562885</v>
      </c>
    </row>
    <row r="22" spans="1:11" s="14" customFormat="1" ht="19.5" customHeight="1">
      <c r="A22" s="42">
        <v>1161</v>
      </c>
      <c r="B22" s="56" t="s">
        <v>36</v>
      </c>
      <c r="C22" s="73">
        <v>2479100</v>
      </c>
      <c r="D22" s="73">
        <v>2851212.31</v>
      </c>
      <c r="E22" s="73">
        <v>2588262.31</v>
      </c>
      <c r="F22" s="73">
        <v>1950829.86</v>
      </c>
      <c r="G22" s="72">
        <v>1062523.89</v>
      </c>
      <c r="H22" s="72">
        <v>6547.2</v>
      </c>
      <c r="I22" s="75">
        <f t="shared" si="1"/>
        <v>78.69105159130329</v>
      </c>
      <c r="J22" s="75">
        <f t="shared" si="2"/>
        <v>68.42106612537738</v>
      </c>
      <c r="K22" s="75">
        <f t="shared" si="3"/>
        <v>75.37218513219398</v>
      </c>
    </row>
    <row r="23" spans="1:11" s="14" customFormat="1" ht="15.75">
      <c r="A23" s="42">
        <v>1162</v>
      </c>
      <c r="B23" s="56" t="s">
        <v>37</v>
      </c>
      <c r="C23" s="73">
        <v>5500</v>
      </c>
      <c r="D23" s="73">
        <v>5500</v>
      </c>
      <c r="E23" s="73">
        <v>5500</v>
      </c>
      <c r="F23" s="73">
        <v>3620</v>
      </c>
      <c r="G23" s="86"/>
      <c r="H23" s="86"/>
      <c r="I23" s="75">
        <f t="shared" si="1"/>
        <v>65.81818181818181</v>
      </c>
      <c r="J23" s="75">
        <f t="shared" si="2"/>
        <v>65.81818181818181</v>
      </c>
      <c r="K23" s="75">
        <f t="shared" si="3"/>
        <v>65.81818181818181</v>
      </c>
    </row>
    <row r="24" spans="1:11" s="14" customFormat="1" ht="28.5" customHeight="1">
      <c r="A24" s="43">
        <v>3000</v>
      </c>
      <c r="B24" s="61" t="s">
        <v>19</v>
      </c>
      <c r="C24" s="87">
        <f aca="true" t="shared" si="5" ref="C24:H24">C25+C26+C27</f>
        <v>883900</v>
      </c>
      <c r="D24" s="87">
        <f t="shared" si="5"/>
        <v>891900</v>
      </c>
      <c r="E24" s="87">
        <f t="shared" si="5"/>
        <v>852800</v>
      </c>
      <c r="F24" s="87">
        <f t="shared" si="5"/>
        <v>765683.3</v>
      </c>
      <c r="G24" s="87">
        <f t="shared" si="5"/>
        <v>516080.02</v>
      </c>
      <c r="H24" s="87">
        <f t="shared" si="5"/>
        <v>2995.35</v>
      </c>
      <c r="I24" s="75">
        <f t="shared" si="1"/>
        <v>86.62555718972736</v>
      </c>
      <c r="J24" s="75">
        <f>IF(D24=0,0,G24/D24*100)</f>
        <v>57.862991366745156</v>
      </c>
      <c r="K24" s="75">
        <f t="shared" si="3"/>
        <v>89.78462711069419</v>
      </c>
    </row>
    <row r="25" spans="1:11" s="14" customFormat="1" ht="37.5" customHeight="1">
      <c r="A25" s="31" t="s">
        <v>55</v>
      </c>
      <c r="B25" s="51" t="s">
        <v>57</v>
      </c>
      <c r="C25" s="73">
        <v>368300</v>
      </c>
      <c r="D25" s="73">
        <v>368300</v>
      </c>
      <c r="E25" s="73">
        <v>340200</v>
      </c>
      <c r="F25" s="73">
        <v>292914.65</v>
      </c>
      <c r="G25" s="73">
        <v>228193.63</v>
      </c>
      <c r="H25" s="73">
        <v>2995.35</v>
      </c>
      <c r="I25" s="75">
        <f>IF(C25=0,0,F25/C25*100)</f>
        <v>79.5315367906598</v>
      </c>
      <c r="J25" s="75">
        <f>IF(D25=0,0,G25/D25*100)</f>
        <v>61.95862883518871</v>
      </c>
      <c r="K25" s="75">
        <f t="shared" si="3"/>
        <v>86.10072016460906</v>
      </c>
    </row>
    <row r="26" spans="1:11" s="13" customFormat="1" ht="24.75" customHeight="1">
      <c r="A26" s="32" t="s">
        <v>56</v>
      </c>
      <c r="B26" s="52" t="s">
        <v>58</v>
      </c>
      <c r="C26" s="73">
        <v>363600</v>
      </c>
      <c r="D26" s="73">
        <v>363600</v>
      </c>
      <c r="E26" s="73">
        <v>363600</v>
      </c>
      <c r="F26" s="73">
        <v>351268.65</v>
      </c>
      <c r="G26" s="73">
        <v>287886.39</v>
      </c>
      <c r="H26" s="73"/>
      <c r="I26" s="75">
        <f>IF(C26=0,0,F26/C26*100)</f>
        <v>96.6085396039604</v>
      </c>
      <c r="J26" s="75">
        <f>IF(D26=0,0,G26/D26*100)</f>
        <v>79.17667491749175</v>
      </c>
      <c r="K26" s="75">
        <f t="shared" si="3"/>
        <v>96.6085396039604</v>
      </c>
    </row>
    <row r="27" spans="1:11" s="24" customFormat="1" ht="18" customHeight="1">
      <c r="A27" s="42">
        <v>3242</v>
      </c>
      <c r="B27" s="62" t="s">
        <v>38</v>
      </c>
      <c r="C27" s="73">
        <v>152000</v>
      </c>
      <c r="D27" s="73">
        <v>160000</v>
      </c>
      <c r="E27" s="73">
        <v>149000</v>
      </c>
      <c r="F27" s="73">
        <v>121500</v>
      </c>
      <c r="G27" s="72"/>
      <c r="H27" s="86"/>
      <c r="I27" s="75">
        <f t="shared" si="1"/>
        <v>79.93421052631578</v>
      </c>
      <c r="J27" s="75">
        <f t="shared" si="2"/>
        <v>75.9375</v>
      </c>
      <c r="K27" s="75">
        <f t="shared" si="3"/>
        <v>81.54362416107382</v>
      </c>
    </row>
    <row r="28" spans="1:11" s="13" customFormat="1" ht="27" customHeight="1">
      <c r="A28" s="43">
        <v>4000</v>
      </c>
      <c r="B28" s="61" t="s">
        <v>20</v>
      </c>
      <c r="C28" s="87">
        <f aca="true" t="shared" si="6" ref="C28:H28">SUM(C29:C32)</f>
        <v>4603180</v>
      </c>
      <c r="D28" s="87">
        <f t="shared" si="6"/>
        <v>5445680</v>
      </c>
      <c r="E28" s="87">
        <f t="shared" si="6"/>
        <v>4579330</v>
      </c>
      <c r="F28" s="87">
        <f t="shared" si="6"/>
        <v>3890397.8100000005</v>
      </c>
      <c r="G28" s="87">
        <f t="shared" si="6"/>
        <v>2815870.93</v>
      </c>
      <c r="H28" s="87">
        <f t="shared" si="6"/>
        <v>216857.4</v>
      </c>
      <c r="I28" s="75">
        <f t="shared" si="1"/>
        <v>84.51543954396745</v>
      </c>
      <c r="J28" s="75">
        <f t="shared" si="2"/>
        <v>71.44007378325573</v>
      </c>
      <c r="K28" s="75">
        <f t="shared" si="3"/>
        <v>84.9556116287754</v>
      </c>
    </row>
    <row r="29" spans="1:11" s="13" customFormat="1" ht="21" customHeight="1">
      <c r="A29" s="42">
        <v>4030</v>
      </c>
      <c r="B29" s="52" t="s">
        <v>59</v>
      </c>
      <c r="C29" s="73">
        <v>1589650</v>
      </c>
      <c r="D29" s="73">
        <v>1589650</v>
      </c>
      <c r="E29" s="73">
        <v>1355600</v>
      </c>
      <c r="F29" s="73">
        <v>1218023.82</v>
      </c>
      <c r="G29" s="72">
        <v>908435.09</v>
      </c>
      <c r="H29" s="72">
        <v>56785.99</v>
      </c>
      <c r="I29" s="75">
        <f t="shared" si="1"/>
        <v>76.62213820652345</v>
      </c>
      <c r="J29" s="75">
        <f t="shared" si="2"/>
        <v>76.62213820652345</v>
      </c>
      <c r="K29" s="75">
        <f t="shared" si="3"/>
        <v>89.85127028622013</v>
      </c>
    </row>
    <row r="30" spans="1:11" s="13" customFormat="1" ht="30" customHeight="1">
      <c r="A30" s="42">
        <v>4060</v>
      </c>
      <c r="B30" s="56" t="s">
        <v>39</v>
      </c>
      <c r="C30" s="73">
        <v>2802030</v>
      </c>
      <c r="D30" s="73">
        <v>3558530</v>
      </c>
      <c r="E30" s="73">
        <v>2984530</v>
      </c>
      <c r="F30" s="73">
        <v>2449230.08</v>
      </c>
      <c r="G30" s="72">
        <v>1732249.8</v>
      </c>
      <c r="H30" s="72">
        <v>160071.41</v>
      </c>
      <c r="I30" s="75">
        <f t="shared" si="1"/>
        <v>87.40913123699605</v>
      </c>
      <c r="J30" s="75">
        <f t="shared" si="2"/>
        <v>68.82701789783984</v>
      </c>
      <c r="K30" s="75">
        <f t="shared" si="3"/>
        <v>82.06418028969385</v>
      </c>
    </row>
    <row r="31" spans="1:11" s="13" customFormat="1" ht="21.75" customHeight="1">
      <c r="A31" s="42">
        <v>4081</v>
      </c>
      <c r="B31" s="56" t="s">
        <v>40</v>
      </c>
      <c r="C31" s="73">
        <v>191500</v>
      </c>
      <c r="D31" s="73">
        <v>277500</v>
      </c>
      <c r="E31" s="73">
        <v>237200</v>
      </c>
      <c r="F31" s="73">
        <v>222265.91</v>
      </c>
      <c r="G31" s="72">
        <v>175186.04</v>
      </c>
      <c r="H31" s="72"/>
      <c r="I31" s="75">
        <f t="shared" si="1"/>
        <v>116.06574934725849</v>
      </c>
      <c r="J31" s="75">
        <f t="shared" si="2"/>
        <v>80.09582342342343</v>
      </c>
      <c r="K31" s="75">
        <f t="shared" si="3"/>
        <v>93.70400927487353</v>
      </c>
    </row>
    <row r="32" spans="1:11" s="13" customFormat="1" ht="18.75" customHeight="1">
      <c r="A32" s="42">
        <v>4082</v>
      </c>
      <c r="B32" s="56" t="s">
        <v>41</v>
      </c>
      <c r="C32" s="73">
        <v>20000</v>
      </c>
      <c r="D32" s="73">
        <v>20000</v>
      </c>
      <c r="E32" s="73">
        <v>2000</v>
      </c>
      <c r="F32" s="73">
        <v>878</v>
      </c>
      <c r="G32" s="72"/>
      <c r="H32" s="72"/>
      <c r="I32" s="75">
        <f t="shared" si="1"/>
        <v>4.390000000000001</v>
      </c>
      <c r="J32" s="75">
        <f t="shared" si="2"/>
        <v>4.390000000000001</v>
      </c>
      <c r="K32" s="75">
        <f t="shared" si="3"/>
        <v>43.9</v>
      </c>
    </row>
    <row r="33" spans="1:11" s="13" customFormat="1" ht="21" customHeight="1">
      <c r="A33" s="43">
        <v>5000</v>
      </c>
      <c r="B33" s="61" t="s">
        <v>21</v>
      </c>
      <c r="C33" s="87">
        <f aca="true" t="shared" si="7" ref="C33:H33">C34</f>
        <v>30000</v>
      </c>
      <c r="D33" s="87">
        <f t="shared" si="7"/>
        <v>30000</v>
      </c>
      <c r="E33" s="87">
        <f t="shared" si="7"/>
        <v>30000</v>
      </c>
      <c r="F33" s="87">
        <f t="shared" si="7"/>
        <v>23883</v>
      </c>
      <c r="G33" s="87">
        <f t="shared" si="7"/>
        <v>0</v>
      </c>
      <c r="H33" s="87">
        <f t="shared" si="7"/>
        <v>0</v>
      </c>
      <c r="I33" s="75">
        <f t="shared" si="1"/>
        <v>79.61</v>
      </c>
      <c r="J33" s="75">
        <f t="shared" si="2"/>
        <v>79.61</v>
      </c>
      <c r="K33" s="75">
        <f t="shared" si="3"/>
        <v>79.61</v>
      </c>
    </row>
    <row r="34" spans="1:11" s="13" customFormat="1" ht="33" customHeight="1">
      <c r="A34" s="42">
        <v>5011</v>
      </c>
      <c r="B34" s="56" t="s">
        <v>54</v>
      </c>
      <c r="C34" s="73">
        <v>30000</v>
      </c>
      <c r="D34" s="73">
        <v>30000</v>
      </c>
      <c r="E34" s="73">
        <v>30000</v>
      </c>
      <c r="F34" s="73">
        <v>23883</v>
      </c>
      <c r="G34" s="73"/>
      <c r="H34" s="73"/>
      <c r="I34" s="75">
        <f t="shared" si="1"/>
        <v>79.61</v>
      </c>
      <c r="J34" s="75">
        <f t="shared" si="2"/>
        <v>79.61</v>
      </c>
      <c r="K34" s="75">
        <f t="shared" si="3"/>
        <v>79.61</v>
      </c>
    </row>
    <row r="35" spans="1:11" s="13" customFormat="1" ht="25.5" customHeight="1">
      <c r="A35" s="43">
        <v>6000</v>
      </c>
      <c r="B35" s="61" t="s">
        <v>42</v>
      </c>
      <c r="C35" s="87">
        <f aca="true" t="shared" si="8" ref="C35:H35">C36+C37+C38</f>
        <v>1287400</v>
      </c>
      <c r="D35" s="87">
        <f t="shared" si="8"/>
        <v>3020143</v>
      </c>
      <c r="E35" s="87">
        <f t="shared" si="8"/>
        <v>2852075</v>
      </c>
      <c r="F35" s="87">
        <f t="shared" si="8"/>
        <v>2536026.47</v>
      </c>
      <c r="G35" s="87">
        <f t="shared" si="8"/>
        <v>587636.11</v>
      </c>
      <c r="H35" s="87">
        <f t="shared" si="8"/>
        <v>177421.6</v>
      </c>
      <c r="I35" s="75">
        <f t="shared" si="1"/>
        <v>196.9882297654187</v>
      </c>
      <c r="J35" s="75">
        <f t="shared" si="2"/>
        <v>83.97041034149709</v>
      </c>
      <c r="K35" s="75">
        <f t="shared" si="3"/>
        <v>88.91864589816187</v>
      </c>
    </row>
    <row r="36" spans="1:11" s="13" customFormat="1" ht="30.75" customHeight="1">
      <c r="A36" s="42">
        <v>6020</v>
      </c>
      <c r="B36" s="53" t="s">
        <v>60</v>
      </c>
      <c r="C36" s="73"/>
      <c r="D36" s="73">
        <v>778000</v>
      </c>
      <c r="E36" s="73">
        <v>778000</v>
      </c>
      <c r="F36" s="73">
        <v>770240.58</v>
      </c>
      <c r="G36" s="73"/>
      <c r="H36" s="73"/>
      <c r="I36" s="75">
        <f t="shared" si="1"/>
        <v>0</v>
      </c>
      <c r="J36" s="75">
        <f t="shared" si="2"/>
        <v>99.00264524421594</v>
      </c>
      <c r="K36" s="75">
        <f t="shared" si="3"/>
        <v>99.00264524421594</v>
      </c>
    </row>
    <row r="37" spans="1:11" s="13" customFormat="1" ht="23.25" customHeight="1">
      <c r="A37" s="42">
        <v>6030</v>
      </c>
      <c r="B37" s="53" t="s">
        <v>43</v>
      </c>
      <c r="C37" s="73">
        <v>1287400</v>
      </c>
      <c r="D37" s="73">
        <v>2238853</v>
      </c>
      <c r="E37" s="73">
        <v>2070785</v>
      </c>
      <c r="F37" s="73">
        <v>1762541.87</v>
      </c>
      <c r="G37" s="73">
        <v>587636.11</v>
      </c>
      <c r="H37" s="73">
        <v>177421.6</v>
      </c>
      <c r="I37" s="75">
        <f t="shared" si="1"/>
        <v>136.90708948267826</v>
      </c>
      <c r="J37" s="75">
        <f t="shared" si="2"/>
        <v>78.72521643895335</v>
      </c>
      <c r="K37" s="75">
        <f t="shared" si="3"/>
        <v>85.11467245513175</v>
      </c>
    </row>
    <row r="38" spans="1:11" s="13" customFormat="1" ht="66" customHeight="1">
      <c r="A38" s="42">
        <v>6083</v>
      </c>
      <c r="B38" s="105" t="s">
        <v>67</v>
      </c>
      <c r="C38" s="73"/>
      <c r="D38" s="73">
        <v>3290</v>
      </c>
      <c r="E38" s="73">
        <v>3290</v>
      </c>
      <c r="F38" s="73">
        <v>3244.02</v>
      </c>
      <c r="G38" s="73"/>
      <c r="H38" s="73"/>
      <c r="I38" s="75">
        <f>IF(C38=0,0,F38/C38*100)</f>
        <v>0</v>
      </c>
      <c r="J38" s="75">
        <f>IF(D38=0,0,F38/D38*100)</f>
        <v>98.60243161094225</v>
      </c>
      <c r="K38" s="75">
        <f>IF(E38=0,0,F38/E38*100)</f>
        <v>98.60243161094225</v>
      </c>
    </row>
    <row r="39" spans="1:11" s="16" customFormat="1" ht="25.5" customHeight="1">
      <c r="A39" s="43">
        <v>7000</v>
      </c>
      <c r="B39" s="61" t="s">
        <v>44</v>
      </c>
      <c r="C39" s="87">
        <f aca="true" t="shared" si="9" ref="C39:H39">SUM(C40:C44)</f>
        <v>1042500</v>
      </c>
      <c r="D39" s="87">
        <f t="shared" si="9"/>
        <v>642346</v>
      </c>
      <c r="E39" s="87">
        <f t="shared" si="9"/>
        <v>609846</v>
      </c>
      <c r="F39" s="87">
        <f t="shared" si="9"/>
        <v>514360.15</v>
      </c>
      <c r="G39" s="87">
        <f t="shared" si="9"/>
        <v>0</v>
      </c>
      <c r="H39" s="87">
        <f t="shared" si="9"/>
        <v>44140.11</v>
      </c>
      <c r="I39" s="75">
        <f t="shared" si="1"/>
        <v>49.339103117506</v>
      </c>
      <c r="J39" s="75">
        <f t="shared" si="2"/>
        <v>80.07524760798698</v>
      </c>
      <c r="K39" s="75">
        <f t="shared" si="3"/>
        <v>84.34262912276215</v>
      </c>
    </row>
    <row r="40" spans="1:11" s="16" customFormat="1" ht="24" customHeight="1">
      <c r="A40" s="42">
        <v>7130</v>
      </c>
      <c r="B40" s="56" t="s">
        <v>69</v>
      </c>
      <c r="C40" s="73"/>
      <c r="D40" s="73">
        <v>22000</v>
      </c>
      <c r="E40" s="73">
        <v>22000</v>
      </c>
      <c r="F40" s="73"/>
      <c r="G40" s="73"/>
      <c r="H40" s="73"/>
      <c r="I40" s="75">
        <f>IF(C40=0,0,F40/C40*100)</f>
        <v>0</v>
      </c>
      <c r="J40" s="75">
        <f>IF(D40=0,0,F40/D40*100)</f>
        <v>0</v>
      </c>
      <c r="K40" s="75">
        <f>IF(E40=0,0,F40/E40*100)</f>
        <v>0</v>
      </c>
    </row>
    <row r="41" spans="1:11" s="16" customFormat="1" ht="33" customHeight="1">
      <c r="A41" s="42">
        <v>7461</v>
      </c>
      <c r="B41" s="53" t="s">
        <v>61</v>
      </c>
      <c r="C41" s="73">
        <v>870000</v>
      </c>
      <c r="D41" s="73">
        <v>438346</v>
      </c>
      <c r="E41" s="73">
        <v>438346</v>
      </c>
      <c r="F41" s="73">
        <v>435375.9</v>
      </c>
      <c r="G41" s="73"/>
      <c r="H41" s="73"/>
      <c r="I41" s="75">
        <f t="shared" si="1"/>
        <v>50.04320689655173</v>
      </c>
      <c r="J41" s="75">
        <f t="shared" si="2"/>
        <v>99.32243022635087</v>
      </c>
      <c r="K41" s="75">
        <f t="shared" si="3"/>
        <v>99.32243022635087</v>
      </c>
    </row>
    <row r="42" spans="1:11" s="16" customFormat="1" ht="24.75" customHeight="1">
      <c r="A42" s="42">
        <v>7621</v>
      </c>
      <c r="B42" s="53" t="s">
        <v>62</v>
      </c>
      <c r="C42" s="73">
        <v>167500</v>
      </c>
      <c r="D42" s="73">
        <v>172500</v>
      </c>
      <c r="E42" s="73">
        <v>140000</v>
      </c>
      <c r="F42" s="73">
        <v>74484.25</v>
      </c>
      <c r="G42" s="73"/>
      <c r="H42" s="73">
        <v>44140.11</v>
      </c>
      <c r="I42" s="75">
        <f t="shared" si="1"/>
        <v>44.46820895522388</v>
      </c>
      <c r="J42" s="75">
        <f t="shared" si="2"/>
        <v>43.17927536231884</v>
      </c>
      <c r="K42" s="75">
        <f t="shared" si="3"/>
        <v>53.20303571428572</v>
      </c>
    </row>
    <row r="43" spans="1:11" s="16" customFormat="1" ht="31.5" customHeight="1">
      <c r="A43" s="42">
        <v>7650</v>
      </c>
      <c r="B43" s="53" t="s">
        <v>68</v>
      </c>
      <c r="C43" s="73"/>
      <c r="D43" s="73">
        <v>4500</v>
      </c>
      <c r="E43" s="73">
        <v>4500</v>
      </c>
      <c r="F43" s="73">
        <v>4500</v>
      </c>
      <c r="G43" s="73"/>
      <c r="H43" s="73"/>
      <c r="I43" s="75"/>
      <c r="J43" s="75">
        <f t="shared" si="2"/>
        <v>100</v>
      </c>
      <c r="K43" s="75">
        <f t="shared" si="3"/>
        <v>100</v>
      </c>
    </row>
    <row r="44" spans="1:11" s="16" customFormat="1" ht="23.25" customHeight="1">
      <c r="A44" s="42">
        <v>7680</v>
      </c>
      <c r="B44" s="53" t="s">
        <v>63</v>
      </c>
      <c r="C44" s="73">
        <v>5000</v>
      </c>
      <c r="D44" s="73">
        <v>5000</v>
      </c>
      <c r="E44" s="73">
        <v>5000</v>
      </c>
      <c r="F44" s="73"/>
      <c r="G44" s="86"/>
      <c r="H44" s="86"/>
      <c r="I44" s="75">
        <f t="shared" si="1"/>
        <v>0</v>
      </c>
      <c r="J44" s="75">
        <f t="shared" si="2"/>
        <v>0</v>
      </c>
      <c r="K44" s="75">
        <f t="shared" si="3"/>
        <v>0</v>
      </c>
    </row>
    <row r="45" spans="1:11" s="16" customFormat="1" ht="28.5" customHeight="1">
      <c r="A45" s="43">
        <v>8000</v>
      </c>
      <c r="B45" s="61" t="s">
        <v>45</v>
      </c>
      <c r="C45" s="87">
        <f aca="true" t="shared" si="10" ref="C45:H45">C46</f>
        <v>0</v>
      </c>
      <c r="D45" s="87">
        <f t="shared" si="10"/>
        <v>22000</v>
      </c>
      <c r="E45" s="87">
        <f t="shared" si="10"/>
        <v>22000</v>
      </c>
      <c r="F45" s="87">
        <f t="shared" si="10"/>
        <v>0</v>
      </c>
      <c r="G45" s="87">
        <f t="shared" si="10"/>
        <v>0</v>
      </c>
      <c r="H45" s="87">
        <f t="shared" si="10"/>
        <v>0</v>
      </c>
      <c r="I45" s="75">
        <f t="shared" si="1"/>
        <v>0</v>
      </c>
      <c r="J45" s="75">
        <f t="shared" si="2"/>
        <v>0</v>
      </c>
      <c r="K45" s="75">
        <f t="shared" si="3"/>
        <v>0</v>
      </c>
    </row>
    <row r="46" spans="1:11" s="14" customFormat="1" ht="31.5">
      <c r="A46" s="33">
        <v>8110</v>
      </c>
      <c r="B46" s="53" t="s">
        <v>46</v>
      </c>
      <c r="C46" s="73"/>
      <c r="D46" s="73">
        <v>22000</v>
      </c>
      <c r="E46" s="73">
        <v>22000</v>
      </c>
      <c r="F46" s="73"/>
      <c r="G46" s="73"/>
      <c r="H46" s="73"/>
      <c r="I46" s="75">
        <f t="shared" si="1"/>
        <v>0</v>
      </c>
      <c r="J46" s="75">
        <f t="shared" si="2"/>
        <v>0</v>
      </c>
      <c r="K46" s="75">
        <f t="shared" si="3"/>
        <v>0</v>
      </c>
    </row>
    <row r="47" spans="1:11" s="34" customFormat="1" ht="15.75">
      <c r="A47" s="44">
        <v>900201</v>
      </c>
      <c r="B47" s="63" t="s">
        <v>0</v>
      </c>
      <c r="C47" s="88">
        <f aca="true" t="shared" si="11" ref="C47:H47">C12+C16+C24+C28+C33+C35+C39+C45</f>
        <v>58852800</v>
      </c>
      <c r="D47" s="88">
        <f t="shared" si="11"/>
        <v>66286025.04000001</v>
      </c>
      <c r="E47" s="88">
        <f t="shared" si="11"/>
        <v>54023637.04</v>
      </c>
      <c r="F47" s="88">
        <f t="shared" si="11"/>
        <v>46737108.849999994</v>
      </c>
      <c r="G47" s="88">
        <f t="shared" si="11"/>
        <v>31313679.369999994</v>
      </c>
      <c r="H47" s="88">
        <f t="shared" si="11"/>
        <v>3407546.45</v>
      </c>
      <c r="I47" s="89">
        <f t="shared" si="1"/>
        <v>79.41356885313867</v>
      </c>
      <c r="J47" s="89">
        <f t="shared" si="2"/>
        <v>70.50823883585822</v>
      </c>
      <c r="K47" s="89">
        <f t="shared" si="3"/>
        <v>86.51233313927949</v>
      </c>
    </row>
    <row r="48" spans="1:11" s="15" customFormat="1" ht="21" customHeight="1">
      <c r="A48" s="45">
        <v>9000</v>
      </c>
      <c r="B48" s="64" t="s">
        <v>47</v>
      </c>
      <c r="C48" s="90">
        <f aca="true" t="shared" si="12" ref="C48:H48">C49+C50+C52+C51</f>
        <v>18804700</v>
      </c>
      <c r="D48" s="90">
        <f t="shared" si="12"/>
        <v>20316354</v>
      </c>
      <c r="E48" s="90">
        <f t="shared" si="12"/>
        <v>16423854</v>
      </c>
      <c r="F48" s="90">
        <f t="shared" si="12"/>
        <v>15906054</v>
      </c>
      <c r="G48" s="90">
        <f t="shared" si="12"/>
        <v>0</v>
      </c>
      <c r="H48" s="90">
        <f t="shared" si="12"/>
        <v>0</v>
      </c>
      <c r="I48" s="91">
        <f t="shared" si="1"/>
        <v>84.585523831808</v>
      </c>
      <c r="J48" s="91">
        <f t="shared" si="2"/>
        <v>78.29187264604663</v>
      </c>
      <c r="K48" s="91">
        <f t="shared" si="3"/>
        <v>96.84726861307948</v>
      </c>
    </row>
    <row r="49" spans="1:11" s="15" customFormat="1" ht="15.75">
      <c r="A49" s="42">
        <v>9110</v>
      </c>
      <c r="B49" s="56" t="s">
        <v>15</v>
      </c>
      <c r="C49" s="73">
        <v>2656500</v>
      </c>
      <c r="D49" s="73">
        <v>2656500</v>
      </c>
      <c r="E49" s="73">
        <v>1992600</v>
      </c>
      <c r="F49" s="73">
        <v>1992600</v>
      </c>
      <c r="G49" s="72"/>
      <c r="H49" s="72"/>
      <c r="I49" s="75">
        <f t="shared" si="1"/>
        <v>75.0084697910785</v>
      </c>
      <c r="J49" s="75">
        <f t="shared" si="2"/>
        <v>75.0084697910785</v>
      </c>
      <c r="K49" s="75">
        <f t="shared" si="3"/>
        <v>100</v>
      </c>
    </row>
    <row r="50" spans="1:11" s="15" customFormat="1" ht="15.75">
      <c r="A50" s="42">
        <v>9150</v>
      </c>
      <c r="B50" s="53" t="s">
        <v>64</v>
      </c>
      <c r="C50" s="73">
        <v>8927300</v>
      </c>
      <c r="D50" s="73">
        <v>10273700</v>
      </c>
      <c r="E50" s="73">
        <v>8850200</v>
      </c>
      <c r="F50" s="73">
        <v>8332400</v>
      </c>
      <c r="G50" s="72"/>
      <c r="H50" s="72"/>
      <c r="I50" s="75">
        <f>IF(C50=0,0,F50/C50*100)</f>
        <v>93.33617107076047</v>
      </c>
      <c r="J50" s="75">
        <f>IF(D50=0,0,F50/D50*100)</f>
        <v>81.10417863087301</v>
      </c>
      <c r="K50" s="75">
        <f>IF(E50=0,0,F50/E50*100)</f>
        <v>94.14928476192628</v>
      </c>
    </row>
    <row r="51" spans="1:11" s="15" customFormat="1" ht="31.5">
      <c r="A51" s="42">
        <v>9410</v>
      </c>
      <c r="B51" s="65" t="s">
        <v>48</v>
      </c>
      <c r="C51" s="73">
        <v>7220900</v>
      </c>
      <c r="D51" s="73">
        <v>7220900</v>
      </c>
      <c r="E51" s="73">
        <v>5415800</v>
      </c>
      <c r="F51" s="73">
        <v>5415800</v>
      </c>
      <c r="G51" s="72"/>
      <c r="H51" s="72"/>
      <c r="I51" s="75">
        <f>IF(C51=0,0,F51/C51*100)</f>
        <v>75.0017310861527</v>
      </c>
      <c r="J51" s="75">
        <f>IF(D51=0,0,F51/D51*100)</f>
        <v>75.0017310861527</v>
      </c>
      <c r="K51" s="75">
        <f>IF(E51=0,0,F51/E51*100)</f>
        <v>100</v>
      </c>
    </row>
    <row r="52" spans="1:11" s="15" customFormat="1" ht="22.5" customHeight="1">
      <c r="A52" s="42">
        <v>9770</v>
      </c>
      <c r="B52" s="106" t="s">
        <v>70</v>
      </c>
      <c r="C52" s="73"/>
      <c r="D52" s="73">
        <v>165254</v>
      </c>
      <c r="E52" s="73">
        <v>165254</v>
      </c>
      <c r="F52" s="73">
        <v>165254</v>
      </c>
      <c r="G52" s="72"/>
      <c r="H52" s="72"/>
      <c r="I52" s="75">
        <f t="shared" si="1"/>
        <v>0</v>
      </c>
      <c r="J52" s="75">
        <f t="shared" si="2"/>
        <v>100</v>
      </c>
      <c r="K52" s="75">
        <f t="shared" si="3"/>
        <v>100</v>
      </c>
    </row>
    <row r="53" spans="1:11" s="15" customFormat="1" ht="31.5">
      <c r="A53" s="46">
        <v>900203</v>
      </c>
      <c r="B53" s="66" t="s">
        <v>1</v>
      </c>
      <c r="C53" s="92">
        <f aca="true" t="shared" si="13" ref="C53:H53">C47+C48</f>
        <v>77657500</v>
      </c>
      <c r="D53" s="92">
        <f t="shared" si="13"/>
        <v>86602379.04</v>
      </c>
      <c r="E53" s="92">
        <f t="shared" si="13"/>
        <v>70447491.03999999</v>
      </c>
      <c r="F53" s="92">
        <f t="shared" si="13"/>
        <v>62643162.849999994</v>
      </c>
      <c r="G53" s="92">
        <f t="shared" si="13"/>
        <v>31313679.369999994</v>
      </c>
      <c r="H53" s="92">
        <f t="shared" si="13"/>
        <v>3407546.45</v>
      </c>
      <c r="I53" s="93">
        <f t="shared" si="1"/>
        <v>80.66595351382672</v>
      </c>
      <c r="J53" s="93">
        <f t="shared" si="2"/>
        <v>72.33422862559735</v>
      </c>
      <c r="K53" s="89">
        <f t="shared" si="3"/>
        <v>88.92177978976041</v>
      </c>
    </row>
    <row r="54" spans="1:11" s="15" customFormat="1" ht="15.75">
      <c r="A54" s="39" t="s">
        <v>3</v>
      </c>
      <c r="B54" s="67" t="s">
        <v>2</v>
      </c>
      <c r="C54" s="94"/>
      <c r="D54" s="94"/>
      <c r="E54" s="95"/>
      <c r="F54" s="95"/>
      <c r="G54" s="96"/>
      <c r="H54" s="96"/>
      <c r="I54" s="75">
        <f t="shared" si="1"/>
        <v>0</v>
      </c>
      <c r="J54" s="75">
        <f t="shared" si="2"/>
        <v>0</v>
      </c>
      <c r="K54" s="75">
        <f t="shared" si="3"/>
        <v>0</v>
      </c>
    </row>
    <row r="55" spans="1:11" s="15" customFormat="1" ht="31.5">
      <c r="A55" s="47">
        <v>8831</v>
      </c>
      <c r="B55" s="54" t="s">
        <v>65</v>
      </c>
      <c r="C55" s="81">
        <v>100000</v>
      </c>
      <c r="D55" s="81">
        <v>100000</v>
      </c>
      <c r="E55" s="71">
        <v>100000</v>
      </c>
      <c r="F55" s="71">
        <v>100000</v>
      </c>
      <c r="G55" s="73"/>
      <c r="H55" s="73"/>
      <c r="I55" s="75">
        <f t="shared" si="1"/>
        <v>100</v>
      </c>
      <c r="J55" s="75">
        <f t="shared" si="2"/>
        <v>100</v>
      </c>
      <c r="K55" s="75">
        <f t="shared" si="3"/>
        <v>100</v>
      </c>
    </row>
    <row r="56" spans="1:11" s="15" customFormat="1" ht="15.75">
      <c r="A56" s="48"/>
      <c r="B56" s="58" t="s">
        <v>66</v>
      </c>
      <c r="C56" s="82"/>
      <c r="D56" s="82"/>
      <c r="E56" s="97"/>
      <c r="F56" s="97"/>
      <c r="G56" s="98"/>
      <c r="H56" s="98"/>
      <c r="I56" s="75">
        <f t="shared" si="1"/>
        <v>0</v>
      </c>
      <c r="J56" s="75">
        <f t="shared" si="2"/>
        <v>0</v>
      </c>
      <c r="K56" s="75">
        <f t="shared" si="3"/>
        <v>0</v>
      </c>
    </row>
    <row r="57" spans="1:11" s="15" customFormat="1" ht="15.75">
      <c r="A57" s="49">
        <v>600000</v>
      </c>
      <c r="B57" s="58" t="s">
        <v>5</v>
      </c>
      <c r="C57" s="82">
        <f>C61</f>
        <v>0</v>
      </c>
      <c r="D57" s="82">
        <f>D58-D59+D60+D61</f>
        <v>-2065921.96</v>
      </c>
      <c r="E57" s="82">
        <f>E58-E59+E60+E61</f>
        <v>0</v>
      </c>
      <c r="F57" s="82">
        <f>F58-F59+F60+F61</f>
        <v>-13506612.3</v>
      </c>
      <c r="G57" s="99"/>
      <c r="H57" s="99"/>
      <c r="I57" s="75">
        <v>0</v>
      </c>
      <c r="J57" s="75">
        <v>0</v>
      </c>
      <c r="K57" s="75">
        <v>0</v>
      </c>
    </row>
    <row r="58" spans="1:11" s="14" customFormat="1" ht="15.75" customHeight="1">
      <c r="A58" s="40">
        <v>602100</v>
      </c>
      <c r="B58" s="68" t="s">
        <v>6</v>
      </c>
      <c r="C58" s="81"/>
      <c r="D58" s="81">
        <v>7947887.31</v>
      </c>
      <c r="E58" s="71"/>
      <c r="F58" s="71">
        <v>7978803.38</v>
      </c>
      <c r="G58" s="73"/>
      <c r="H58" s="73"/>
      <c r="I58" s="75">
        <f t="shared" si="1"/>
        <v>0</v>
      </c>
      <c r="J58" s="75">
        <v>0</v>
      </c>
      <c r="K58" s="75">
        <v>0</v>
      </c>
    </row>
    <row r="59" spans="1:11" s="14" customFormat="1" ht="15.75">
      <c r="A59" s="40">
        <v>602200</v>
      </c>
      <c r="B59" s="68" t="s">
        <v>7</v>
      </c>
      <c r="C59" s="81"/>
      <c r="D59" s="81"/>
      <c r="E59" s="71"/>
      <c r="F59" s="71">
        <v>1691010.66</v>
      </c>
      <c r="G59" s="73"/>
      <c r="H59" s="73"/>
      <c r="I59" s="75">
        <f t="shared" si="1"/>
        <v>0</v>
      </c>
      <c r="J59" s="75">
        <f t="shared" si="2"/>
        <v>0</v>
      </c>
      <c r="K59" s="75">
        <f t="shared" si="3"/>
        <v>0</v>
      </c>
    </row>
    <row r="60" spans="1:11" s="14" customFormat="1" ht="15.75">
      <c r="A60" s="40">
        <v>602300</v>
      </c>
      <c r="B60" s="68" t="s">
        <v>8</v>
      </c>
      <c r="C60" s="81"/>
      <c r="D60" s="81"/>
      <c r="E60" s="71"/>
      <c r="F60" s="71">
        <v>-12501783</v>
      </c>
      <c r="G60" s="73"/>
      <c r="H60" s="73"/>
      <c r="I60" s="75">
        <f t="shared" si="1"/>
        <v>0</v>
      </c>
      <c r="J60" s="75">
        <f t="shared" si="2"/>
        <v>0</v>
      </c>
      <c r="K60" s="75">
        <f t="shared" si="3"/>
        <v>0</v>
      </c>
    </row>
    <row r="61" spans="1:11" s="14" customFormat="1" ht="31.5">
      <c r="A61" s="50">
        <v>602400</v>
      </c>
      <c r="B61" s="69" t="s">
        <v>4</v>
      </c>
      <c r="C61" s="100"/>
      <c r="D61" s="100">
        <v>-10013809.27</v>
      </c>
      <c r="E61" s="101"/>
      <c r="F61" s="102">
        <v>-7292622.02</v>
      </c>
      <c r="G61" s="103"/>
      <c r="H61" s="103"/>
      <c r="I61" s="75">
        <v>0</v>
      </c>
      <c r="J61" s="75">
        <v>0</v>
      </c>
      <c r="K61" s="75">
        <v>0</v>
      </c>
    </row>
    <row r="62" spans="1:11" s="2" customFormat="1" ht="17.25" customHeight="1" hidden="1">
      <c r="A62" s="22">
        <v>603000</v>
      </c>
      <c r="B62" s="21" t="s">
        <v>9</v>
      </c>
      <c r="C62" s="22"/>
      <c r="D62" s="22"/>
      <c r="E62" s="23"/>
      <c r="F62" s="23"/>
      <c r="G62" s="19"/>
      <c r="H62" s="19"/>
      <c r="I62" s="25">
        <f t="shared" si="1"/>
        <v>0</v>
      </c>
      <c r="J62" s="25">
        <f t="shared" si="2"/>
        <v>0</v>
      </c>
      <c r="K62" s="25">
        <f t="shared" si="3"/>
        <v>0</v>
      </c>
    </row>
    <row r="63" spans="1:11" s="2" customFormat="1" ht="17.25" customHeight="1">
      <c r="A63" s="27"/>
      <c r="B63" s="28"/>
      <c r="C63" s="27"/>
      <c r="D63" s="27"/>
      <c r="E63" s="27"/>
      <c r="F63" s="27"/>
      <c r="G63" s="29"/>
      <c r="H63" s="29"/>
      <c r="I63" s="30"/>
      <c r="J63" s="30"/>
      <c r="K63" s="30"/>
    </row>
    <row r="64" spans="2:11" s="16" customFormat="1" ht="17.25" customHeight="1">
      <c r="B64" s="107" t="s">
        <v>72</v>
      </c>
      <c r="C64" s="115" t="s">
        <v>73</v>
      </c>
      <c r="D64" s="115"/>
      <c r="E64" s="115"/>
      <c r="F64" s="115"/>
      <c r="G64" s="115"/>
      <c r="H64" s="115"/>
      <c r="I64" s="115"/>
      <c r="J64" s="35"/>
      <c r="K64" s="35"/>
    </row>
    <row r="65" spans="9:11" s="13" customFormat="1" ht="17.25" customHeight="1">
      <c r="I65" s="26"/>
      <c r="J65" s="26"/>
      <c r="K65" s="26"/>
    </row>
    <row r="66" spans="9:11" s="13" customFormat="1" ht="44.25" customHeight="1" hidden="1">
      <c r="I66" s="26"/>
      <c r="J66" s="26"/>
      <c r="K66" s="26"/>
    </row>
    <row r="67" spans="9:11" s="13" customFormat="1" ht="15" customHeight="1">
      <c r="I67" s="26"/>
      <c r="J67" s="26"/>
      <c r="K67" s="26"/>
    </row>
    <row r="68" s="13" customFormat="1" ht="63.75" customHeight="1" hidden="1"/>
    <row r="69" s="13" customFormat="1" ht="63.75" customHeight="1" hidden="1"/>
    <row r="70" s="13" customFormat="1" ht="16.5" customHeight="1" hidden="1"/>
    <row r="71" spans="1:11" s="2" customFormat="1" ht="35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2" customFormat="1" ht="18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="13" customFormat="1" ht="32.25" customHeight="1"/>
    <row r="74" spans="1:11" s="17" customFormat="1" ht="20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8" customFormat="1" ht="3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="13" customFormat="1" ht="12.75"/>
    <row r="77" s="13" customFormat="1" ht="12.75"/>
    <row r="78" s="13" customFormat="1" ht="12.75"/>
    <row r="79" spans="1:11" s="20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20" customFormat="1" ht="12.75" hidden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  <row r="799" s="13" customFormat="1" ht="12.75"/>
    <row r="800" s="13" customFormat="1" ht="12.75"/>
    <row r="801" s="13" customFormat="1" ht="12.75"/>
    <row r="802" s="13" customFormat="1" ht="12.75"/>
    <row r="803" s="13" customFormat="1" ht="12.75"/>
    <row r="804" s="13" customFormat="1" ht="12.75"/>
    <row r="805" s="13" customFormat="1" ht="12.75"/>
    <row r="806" s="13" customFormat="1" ht="12.75"/>
    <row r="807" s="13" customFormat="1" ht="12.75"/>
    <row r="808" s="13" customFormat="1" ht="12.75"/>
    <row r="809" s="13" customFormat="1" ht="12.75"/>
    <row r="810" s="13" customFormat="1" ht="12.75"/>
    <row r="811" s="13" customFormat="1" ht="12.75"/>
    <row r="812" s="13" customFormat="1" ht="12.75"/>
    <row r="813" s="13" customFormat="1" ht="12.75"/>
    <row r="814" s="13" customFormat="1" ht="12.75"/>
    <row r="815" s="13" customFormat="1" ht="12.75"/>
    <row r="816" s="13" customFormat="1" ht="12.75"/>
    <row r="817" s="13" customFormat="1" ht="12.75"/>
    <row r="818" s="13" customFormat="1" ht="12.75"/>
    <row r="819" s="13" customFormat="1" ht="12.75"/>
    <row r="820" s="13" customFormat="1" ht="12.75"/>
    <row r="821" s="13" customFormat="1" ht="12.75"/>
    <row r="822" s="13" customFormat="1" ht="12.75"/>
    <row r="823" s="13" customFormat="1" ht="12.75"/>
    <row r="824" s="13" customFormat="1" ht="12.75"/>
    <row r="825" s="13" customFormat="1" ht="12.75"/>
    <row r="826" s="13" customFormat="1" ht="12.75"/>
    <row r="827" s="13" customFormat="1" ht="12.75"/>
    <row r="828" s="13" customFormat="1" ht="12.75"/>
    <row r="829" s="13" customFormat="1" ht="12.75"/>
    <row r="830" s="13" customFormat="1" ht="12.75"/>
    <row r="831" s="13" customFormat="1" ht="12.75"/>
    <row r="832" s="13" customFormat="1" ht="12.75"/>
    <row r="833" s="13" customFormat="1" ht="12.75"/>
    <row r="834" s="13" customFormat="1" ht="12.75"/>
    <row r="835" s="13" customFormat="1" ht="12.75"/>
    <row r="836" s="13" customFormat="1" ht="12.75"/>
    <row r="837" s="13" customFormat="1" ht="12.75"/>
    <row r="838" s="13" customFormat="1" ht="12.75"/>
    <row r="839" s="13" customFormat="1" ht="12.75"/>
    <row r="840" s="13" customFormat="1" ht="12.75"/>
    <row r="841" s="13" customFormat="1" ht="12.75"/>
    <row r="842" s="13" customFormat="1" ht="12.75"/>
    <row r="843" s="13" customFormat="1" ht="12.75"/>
    <row r="844" s="13" customFormat="1" ht="12.75"/>
    <row r="845" s="13" customFormat="1" ht="12.75"/>
    <row r="846" s="13" customFormat="1" ht="12.75"/>
    <row r="847" s="13" customFormat="1" ht="12.75"/>
    <row r="848" s="13" customFormat="1" ht="12.75"/>
    <row r="849" s="13" customFormat="1" ht="12.75"/>
    <row r="850" s="13" customFormat="1" ht="12.75"/>
    <row r="851" s="13" customFormat="1" ht="12.75"/>
    <row r="852" s="13" customFormat="1" ht="12.75"/>
    <row r="853" s="13" customFormat="1" ht="12.75"/>
    <row r="854" s="13" customFormat="1" ht="12.75"/>
    <row r="855" s="13" customFormat="1" ht="12.75"/>
    <row r="856" s="13" customFormat="1" ht="12.75"/>
    <row r="857" s="13" customFormat="1" ht="12.75"/>
    <row r="858" s="13" customFormat="1" ht="12.75"/>
    <row r="859" s="13" customFormat="1" ht="12.75"/>
    <row r="860" s="13" customFormat="1" ht="12.75"/>
    <row r="861" s="13" customFormat="1" ht="12.75"/>
    <row r="862" s="13" customFormat="1" ht="12.75"/>
    <row r="863" s="13" customFormat="1" ht="12.75"/>
    <row r="864" s="13" customFormat="1" ht="12.75"/>
    <row r="865" s="13" customFormat="1" ht="12.75"/>
    <row r="866" s="13" customFormat="1" ht="12.75"/>
    <row r="867" s="13" customFormat="1" ht="12.75"/>
    <row r="868" s="13" customFormat="1" ht="12.75"/>
    <row r="869" s="13" customFormat="1" ht="12.75"/>
    <row r="870" s="13" customFormat="1" ht="12.75"/>
    <row r="871" s="13" customFormat="1" ht="12.75"/>
    <row r="872" s="13" customFormat="1" ht="12.75"/>
    <row r="873" s="13" customFormat="1" ht="12.75"/>
    <row r="874" s="13" customFormat="1" ht="12.75"/>
    <row r="875" s="13" customFormat="1" ht="12.75"/>
    <row r="876" s="13" customFormat="1" ht="12.75"/>
    <row r="877" s="13" customFormat="1" ht="12.75"/>
    <row r="878" s="13" customFormat="1" ht="12.75"/>
    <row r="879" s="13" customFormat="1" ht="12.75"/>
    <row r="880" s="13" customFormat="1" ht="12.75"/>
    <row r="881" s="13" customFormat="1" ht="12.75"/>
    <row r="882" s="13" customFormat="1" ht="12.75"/>
    <row r="883" s="13" customFormat="1" ht="12.75"/>
    <row r="884" s="13" customFormat="1" ht="12.75"/>
    <row r="885" s="13" customFormat="1" ht="12.75"/>
    <row r="886" s="13" customFormat="1" ht="12.75"/>
    <row r="887" s="13" customFormat="1" ht="12.75"/>
    <row r="888" s="13" customFormat="1" ht="12.75"/>
    <row r="889" s="13" customFormat="1" ht="12.75"/>
    <row r="890" s="13" customFormat="1" ht="12.75"/>
    <row r="891" s="13" customFormat="1" ht="12.75"/>
    <row r="892" s="13" customFormat="1" ht="12.75"/>
    <row r="893" s="13" customFormat="1" ht="12.75"/>
    <row r="894" s="13" customFormat="1" ht="12.75"/>
    <row r="895" s="13" customFormat="1" ht="12.75"/>
    <row r="896" s="13" customFormat="1" ht="12.75"/>
    <row r="897" s="13" customFormat="1" ht="12.75"/>
    <row r="898" s="13" customFormat="1" ht="12.75"/>
    <row r="899" s="13" customFormat="1" ht="12.75"/>
    <row r="900" s="13" customFormat="1" ht="12.75"/>
    <row r="901" s="13" customFormat="1" ht="12.75"/>
    <row r="902" s="13" customFormat="1" ht="12.75"/>
    <row r="903" s="13" customFormat="1" ht="12.75"/>
    <row r="904" s="13" customFormat="1" ht="12.75"/>
    <row r="905" s="13" customFormat="1" ht="12.75"/>
    <row r="906" s="13" customFormat="1" ht="12.75"/>
    <row r="907" s="13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3" customFormat="1" ht="12.75"/>
    <row r="917" s="13" customFormat="1" ht="12.75"/>
    <row r="918" s="13" customFormat="1" ht="12.75"/>
    <row r="919" s="13" customFormat="1" ht="12.75"/>
    <row r="920" s="13" customFormat="1" ht="12.75"/>
    <row r="921" s="13" customFormat="1" ht="12.75"/>
    <row r="922" s="13" customFormat="1" ht="12.75"/>
    <row r="923" s="13" customFormat="1" ht="12.75"/>
    <row r="924" s="13" customFormat="1" ht="12.75"/>
    <row r="925" s="13" customFormat="1" ht="12.75"/>
    <row r="926" s="13" customFormat="1" ht="12.75"/>
    <row r="927" s="13" customFormat="1" ht="12.75"/>
    <row r="928" s="13" customFormat="1" ht="12.75"/>
    <row r="929" s="13" customFormat="1" ht="12.75"/>
    <row r="930" s="13" customFormat="1" ht="12.75"/>
    <row r="931" s="13" customFormat="1" ht="12.75"/>
    <row r="932" s="13" customFormat="1" ht="12.75"/>
    <row r="933" s="13" customFormat="1" ht="12.75"/>
    <row r="934" s="13" customFormat="1" ht="12.75"/>
    <row r="935" s="13" customFormat="1" ht="12.75"/>
    <row r="936" s="13" customFormat="1" ht="12.75"/>
    <row r="937" s="13" customFormat="1" ht="12.75"/>
    <row r="938" s="13" customFormat="1" ht="12.75"/>
    <row r="939" s="13" customFormat="1" ht="12.75"/>
    <row r="940" s="13" customFormat="1" ht="12.75"/>
    <row r="941" s="13" customFormat="1" ht="12.75"/>
    <row r="942" s="13" customFormat="1" ht="12.75"/>
    <row r="943" s="13" customFormat="1" ht="12.75"/>
    <row r="944" s="13" customFormat="1" ht="12.75"/>
    <row r="945" s="13" customFormat="1" ht="12.75"/>
    <row r="946" s="13" customFormat="1" ht="12.75"/>
    <row r="947" s="13" customFormat="1" ht="12.75"/>
    <row r="948" s="13" customFormat="1" ht="12.75"/>
    <row r="949" s="13" customFormat="1" ht="12.75"/>
    <row r="950" s="13" customFormat="1" ht="12.75"/>
    <row r="951" s="13" customFormat="1" ht="12.75"/>
    <row r="952" s="13" customFormat="1" ht="12.75"/>
    <row r="953" s="13" customFormat="1" ht="12.75"/>
    <row r="954" s="13" customFormat="1" ht="12.75"/>
    <row r="955" s="13" customFormat="1" ht="12.75"/>
    <row r="956" s="13" customFormat="1" ht="12.75"/>
    <row r="957" s="13" customFormat="1" ht="12.75"/>
    <row r="958" s="13" customFormat="1" ht="12.75"/>
    <row r="959" s="13" customFormat="1" ht="12.75"/>
    <row r="960" s="13" customFormat="1" ht="12.75"/>
    <row r="961" s="13" customFormat="1" ht="12.75"/>
    <row r="962" s="13" customFormat="1" ht="12.75"/>
    <row r="963" s="13" customFormat="1" ht="12.75"/>
    <row r="964" s="13" customFormat="1" ht="12.75"/>
    <row r="965" s="13" customFormat="1" ht="12.75"/>
    <row r="966" s="13" customFormat="1" ht="12.75"/>
    <row r="967" s="13" customFormat="1" ht="12.75"/>
    <row r="968" s="13" customFormat="1" ht="12.75"/>
    <row r="969" s="13" customFormat="1" ht="12.75"/>
    <row r="970" s="13" customFormat="1" ht="12.75"/>
    <row r="971" s="13" customFormat="1" ht="12.75"/>
    <row r="972" s="13" customFormat="1" ht="12.75"/>
    <row r="973" s="13" customFormat="1" ht="12.75"/>
    <row r="974" s="13" customFormat="1" ht="12.75"/>
    <row r="975" s="13" customFormat="1" ht="12.75"/>
    <row r="976" s="13" customFormat="1" ht="12.75"/>
    <row r="977" s="13" customFormat="1" ht="12.75"/>
    <row r="978" s="13" customFormat="1" ht="12.75"/>
    <row r="979" s="13" customFormat="1" ht="12.75"/>
    <row r="980" s="13" customFormat="1" ht="12.75"/>
    <row r="981" s="13" customFormat="1" ht="12.75"/>
    <row r="982" s="13" customFormat="1" ht="12.75"/>
    <row r="983" s="13" customFormat="1" ht="12.75"/>
    <row r="984" s="13" customFormat="1" ht="12.75"/>
    <row r="985" s="13" customFormat="1" ht="12.75"/>
    <row r="986" s="13" customFormat="1" ht="12.75"/>
    <row r="987" s="13" customFormat="1" ht="12.75"/>
    <row r="988" s="13" customFormat="1" ht="12.75"/>
    <row r="989" s="13" customFormat="1" ht="12.75"/>
    <row r="990" s="13" customFormat="1" ht="12.75"/>
    <row r="991" s="13" customFormat="1" ht="12.75"/>
    <row r="992" s="13" customFormat="1" ht="12.75"/>
    <row r="993" s="13" customFormat="1" ht="12.75"/>
    <row r="994" s="13" customFormat="1" ht="12.75"/>
    <row r="995" s="13" customFormat="1" ht="12.75"/>
    <row r="996" s="13" customFormat="1" ht="12.75"/>
    <row r="997" s="13" customFormat="1" ht="12.75"/>
    <row r="998" s="13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3" customFormat="1" ht="12.75"/>
    <row r="1009" s="13" customFormat="1" ht="12.75"/>
    <row r="1010" s="13" customFormat="1" ht="12.75"/>
    <row r="1011" s="13" customFormat="1" ht="12.75"/>
    <row r="1012" s="13" customFormat="1" ht="12.75"/>
    <row r="1013" s="13" customFormat="1" ht="12.75"/>
    <row r="1014" s="13" customFormat="1" ht="12.75"/>
    <row r="1015" s="13" customFormat="1" ht="12.75"/>
    <row r="1016" s="13" customFormat="1" ht="12.75"/>
    <row r="1017" s="13" customFormat="1" ht="12.75"/>
    <row r="1018" s="13" customFormat="1" ht="12.75"/>
    <row r="1019" s="13" customFormat="1" ht="12.75"/>
    <row r="1020" s="13" customFormat="1" ht="12.75"/>
    <row r="1021" s="13" customFormat="1" ht="12.75"/>
    <row r="1022" s="13" customFormat="1" ht="12.75"/>
    <row r="1023" s="13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3" customFormat="1" ht="12.75"/>
    <row r="1033" s="13" customFormat="1" ht="12.75"/>
    <row r="1034" s="13" customFormat="1" ht="12.75"/>
    <row r="1035" s="13" customFormat="1" ht="12.75"/>
    <row r="1036" s="13" customFormat="1" ht="12.75"/>
    <row r="1037" s="13" customFormat="1" ht="12.75"/>
    <row r="1038" s="13" customFormat="1" ht="12.75"/>
    <row r="1039" s="13" customFormat="1" ht="12.75"/>
    <row r="1040" s="13" customFormat="1" ht="12.75"/>
    <row r="1041" s="13" customFormat="1" ht="12.75"/>
    <row r="1042" s="13" customFormat="1" ht="12.75"/>
    <row r="1043" s="13" customFormat="1" ht="12.75"/>
    <row r="1044" s="13" customFormat="1" ht="12.75"/>
    <row r="1045" s="13" customFormat="1" ht="12.75"/>
    <row r="1046" s="13" customFormat="1" ht="12.75"/>
    <row r="1047" s="13" customFormat="1" ht="12.75"/>
    <row r="1048" s="13" customFormat="1" ht="12.75"/>
    <row r="1049" s="13" customFormat="1" ht="12.75"/>
    <row r="1050" s="13" customFormat="1" ht="12.75"/>
    <row r="1051" s="13" customFormat="1" ht="12.75"/>
    <row r="1052" s="13" customFormat="1" ht="12.75"/>
    <row r="1053" s="13" customFormat="1" ht="12.75"/>
    <row r="1054" s="13" customFormat="1" ht="12.75"/>
    <row r="1055" s="13" customFormat="1" ht="12.75"/>
    <row r="1056" s="13" customFormat="1" ht="12.75"/>
    <row r="1057" s="13" customFormat="1" ht="12.75"/>
    <row r="1058" s="13" customFormat="1" ht="12.75"/>
    <row r="1059" s="13" customFormat="1" ht="12.75"/>
    <row r="1060" s="13" customFormat="1" ht="12.75"/>
    <row r="1061" s="13" customFormat="1" ht="12.75"/>
    <row r="1062" s="13" customFormat="1" ht="12.75"/>
    <row r="1063" s="13" customFormat="1" ht="12.75"/>
    <row r="1064" s="13" customFormat="1" ht="12.75"/>
    <row r="1065" s="13" customFormat="1" ht="12.75"/>
    <row r="1066" s="13" customFormat="1" ht="12.75"/>
    <row r="1067" s="13" customFormat="1" ht="12.75"/>
    <row r="1068" s="13" customFormat="1" ht="12.75"/>
    <row r="1069" s="13" customFormat="1" ht="12.75"/>
    <row r="1070" s="13" customFormat="1" ht="12.75"/>
    <row r="1071" s="13" customFormat="1" ht="12.75"/>
    <row r="1072" s="13" customFormat="1" ht="12.75"/>
    <row r="1073" s="13" customFormat="1" ht="12.75"/>
    <row r="1074" s="13" customFormat="1" ht="12.75"/>
    <row r="1075" s="13" customFormat="1" ht="12.75"/>
    <row r="1076" s="13" customFormat="1" ht="12.75"/>
    <row r="1077" s="13" customFormat="1" ht="12.75"/>
    <row r="1078" s="13" customFormat="1" ht="12.75"/>
    <row r="1079" s="13" customFormat="1" ht="12.75"/>
    <row r="1080" s="13" customFormat="1" ht="12.75"/>
    <row r="1081" s="13" customFormat="1" ht="12.75"/>
    <row r="1082" s="13" customFormat="1" ht="12.75"/>
    <row r="1083" s="13" customFormat="1" ht="12.75"/>
    <row r="1084" s="13" customFormat="1" ht="12.75"/>
    <row r="1085" s="13" customFormat="1" ht="12.75"/>
    <row r="1086" s="13" customFormat="1" ht="12.75"/>
    <row r="1087" s="13" customFormat="1" ht="12.75"/>
    <row r="1088" s="13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3" customFormat="1" ht="12.75"/>
    <row r="1106" s="13" customFormat="1" ht="12.75"/>
    <row r="1107" s="13" customFormat="1" ht="12.75"/>
    <row r="1108" s="13" customFormat="1" ht="12.75"/>
    <row r="1109" s="13" customFormat="1" ht="12.75"/>
    <row r="1110" s="13" customFormat="1" ht="12.75"/>
    <row r="1111" s="13" customFormat="1" ht="12.75"/>
    <row r="1112" s="13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3" customFormat="1" ht="12.75"/>
    <row r="1123" s="13" customFormat="1" ht="12.75"/>
    <row r="1124" s="13" customFormat="1" ht="12.75"/>
    <row r="1125" s="13" customFormat="1" ht="12.75"/>
    <row r="1126" s="13" customFormat="1" ht="12.75"/>
    <row r="1127" s="13" customFormat="1" ht="12.75"/>
    <row r="1128" s="13" customFormat="1" ht="12.75"/>
    <row r="1129" s="13" customFormat="1" ht="12.75"/>
    <row r="1130" s="13" customFormat="1" ht="12.75"/>
    <row r="1131" s="13" customFormat="1" ht="12.75"/>
    <row r="1132" s="13" customFormat="1" ht="12.75"/>
    <row r="1133" s="13" customFormat="1" ht="12.75"/>
    <row r="1134" s="13" customFormat="1" ht="12.75"/>
    <row r="1135" s="13" customFormat="1" ht="12.75"/>
    <row r="1136" s="13" customFormat="1" ht="12.75"/>
    <row r="1137" s="13" customFormat="1" ht="12.75"/>
    <row r="1138" s="13" customFormat="1" ht="12.75"/>
    <row r="1139" s="13" customFormat="1" ht="12.75"/>
    <row r="1140" s="13" customFormat="1" ht="12.75"/>
    <row r="1141" s="13" customFormat="1" ht="12.75"/>
    <row r="1142" s="13" customFormat="1" ht="12.75"/>
    <row r="1143" s="13" customFormat="1" ht="12.75"/>
    <row r="1144" s="13" customFormat="1" ht="12.75"/>
    <row r="1145" s="13" customFormat="1" ht="12.75"/>
    <row r="1146" s="13" customFormat="1" ht="12.75"/>
    <row r="1147" s="13" customFormat="1" ht="12.75"/>
    <row r="1148" s="13" customFormat="1" ht="12.75"/>
    <row r="1149" s="13" customFormat="1" ht="12.75"/>
    <row r="1150" s="13" customFormat="1" ht="12.75"/>
    <row r="1151" s="13" customFormat="1" ht="12.75"/>
    <row r="1152" s="13" customFormat="1" ht="12.75"/>
    <row r="1153" s="13" customFormat="1" ht="12.75"/>
    <row r="1154" s="13" customFormat="1" ht="12.75"/>
    <row r="1155" s="13" customFormat="1" ht="12.75"/>
    <row r="1156" s="13" customFormat="1" ht="12.75"/>
    <row r="1157" s="13" customFormat="1" ht="12.75"/>
    <row r="1158" s="13" customFormat="1" ht="12.75"/>
    <row r="1159" s="13" customFormat="1" ht="12.75"/>
    <row r="1160" s="13" customFormat="1" ht="12.75"/>
    <row r="1161" s="13" customFormat="1" ht="12.75"/>
    <row r="1162" s="13" customFormat="1" ht="12.75"/>
    <row r="1163" s="13" customFormat="1" ht="12.75"/>
    <row r="1164" s="13" customFormat="1" ht="12.75"/>
    <row r="1165" s="13" customFormat="1" ht="12.75"/>
    <row r="1166" s="13" customFormat="1" ht="12.75"/>
    <row r="1167" s="13" customFormat="1" ht="12.75"/>
    <row r="1168" s="13" customFormat="1" ht="12.75"/>
    <row r="1169" s="13" customFormat="1" ht="12.75"/>
    <row r="1170" s="13" customFormat="1" ht="12.75"/>
    <row r="1171" s="13" customFormat="1" ht="12.75"/>
    <row r="1172" s="13" customFormat="1" ht="12.75"/>
    <row r="1173" s="13" customFormat="1" ht="12.75"/>
    <row r="1174" s="13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3" customFormat="1" ht="12.75"/>
    <row r="1184" s="13" customFormat="1" ht="12.75"/>
    <row r="1185" s="13" customFormat="1" ht="12.75"/>
    <row r="1186" s="13" customFormat="1" ht="12.75"/>
    <row r="1187" s="13" customFormat="1" ht="12.75"/>
    <row r="1188" s="13" customFormat="1" ht="12.75"/>
    <row r="1189" s="13" customFormat="1" ht="12.75"/>
    <row r="1190" s="13" customFormat="1" ht="12.75"/>
    <row r="1191" s="13" customFormat="1" ht="12.75"/>
    <row r="1192" s="13" customFormat="1" ht="12.75"/>
    <row r="1193" s="13" customFormat="1" ht="12.75"/>
    <row r="1194" s="13" customFormat="1" ht="12.75"/>
    <row r="1195" s="13" customFormat="1" ht="12.75"/>
    <row r="1196" s="13" customFormat="1" ht="12.75"/>
    <row r="1197" s="13" customFormat="1" ht="12.75"/>
    <row r="1198" s="13" customFormat="1" ht="12.75"/>
    <row r="1199" s="13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3" customFormat="1" ht="12.75"/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pans="1:11" s="13" customFormat="1" ht="12.75">
      <c r="A1711"/>
      <c r="B1711"/>
      <c r="C1711"/>
      <c r="D1711"/>
      <c r="E1711"/>
      <c r="F1711" s="12"/>
      <c r="G1711" s="12"/>
      <c r="H1711" s="12"/>
      <c r="I1711"/>
      <c r="J1711"/>
      <c r="K1711"/>
    </row>
    <row r="1712" spans="1:11" s="13" customFormat="1" ht="12.75">
      <c r="A1712"/>
      <c r="B1712"/>
      <c r="C1712"/>
      <c r="D1712"/>
      <c r="E1712"/>
      <c r="F1712" s="12"/>
      <c r="G1712" s="12"/>
      <c r="H1712" s="12"/>
      <c r="I1712"/>
      <c r="J1712"/>
      <c r="K1712"/>
    </row>
    <row r="1713" spans="1:11" s="13" customFormat="1" ht="12.75">
      <c r="A1713"/>
      <c r="B1713"/>
      <c r="C1713"/>
      <c r="D1713"/>
      <c r="E1713"/>
      <c r="F1713" s="12"/>
      <c r="G1713" s="12"/>
      <c r="H1713" s="12"/>
      <c r="I1713"/>
      <c r="J1713"/>
      <c r="K1713"/>
    </row>
    <row r="1714" spans="1:11" s="13" customFormat="1" ht="12.75">
      <c r="A1714"/>
      <c r="B1714"/>
      <c r="C1714"/>
      <c r="D1714"/>
      <c r="E1714"/>
      <c r="F1714" s="12"/>
      <c r="G1714" s="12"/>
      <c r="H1714" s="12"/>
      <c r="I1714"/>
      <c r="J1714"/>
      <c r="K1714"/>
    </row>
    <row r="1715" spans="1:11" s="13" customFormat="1" ht="12.75">
      <c r="A1715"/>
      <c r="B1715"/>
      <c r="C1715"/>
      <c r="D1715"/>
      <c r="E1715"/>
      <c r="F1715" s="12"/>
      <c r="G1715" s="12"/>
      <c r="H1715" s="12"/>
      <c r="I1715"/>
      <c r="J1715"/>
      <c r="K1715"/>
    </row>
    <row r="1716" spans="1:11" s="13" customFormat="1" ht="12.75">
      <c r="A1716"/>
      <c r="B1716"/>
      <c r="C1716"/>
      <c r="D1716"/>
      <c r="E1716"/>
      <c r="F1716" s="12"/>
      <c r="G1716" s="12"/>
      <c r="H1716" s="12"/>
      <c r="I1716"/>
      <c r="J1716"/>
      <c r="K1716"/>
    </row>
    <row r="1717" spans="1:11" s="13" customFormat="1" ht="12.75">
      <c r="A1717"/>
      <c r="B1717"/>
      <c r="C1717"/>
      <c r="D1717"/>
      <c r="E1717"/>
      <c r="F1717" s="12"/>
      <c r="G1717" s="12"/>
      <c r="H1717" s="12"/>
      <c r="I1717"/>
      <c r="J1717"/>
      <c r="K1717"/>
    </row>
    <row r="1718" spans="1:11" s="13" customFormat="1" ht="12.75">
      <c r="A1718"/>
      <c r="B1718"/>
      <c r="C1718"/>
      <c r="D1718"/>
      <c r="E1718"/>
      <c r="F1718" s="12"/>
      <c r="G1718" s="12"/>
      <c r="H1718" s="12"/>
      <c r="I1718"/>
      <c r="J1718"/>
      <c r="K1718"/>
    </row>
    <row r="1719" spans="1:11" s="13" customFormat="1" ht="12.75">
      <c r="A1719"/>
      <c r="B1719"/>
      <c r="C1719"/>
      <c r="D1719"/>
      <c r="E1719"/>
      <c r="F1719" s="12"/>
      <c r="G1719" s="12"/>
      <c r="H1719" s="12"/>
      <c r="I1719"/>
      <c r="J1719"/>
      <c r="K1719"/>
    </row>
    <row r="1720" spans="1:11" s="13" customFormat="1" ht="12.75">
      <c r="A1720"/>
      <c r="B1720"/>
      <c r="C1720"/>
      <c r="D1720"/>
      <c r="E1720"/>
      <c r="F1720" s="12"/>
      <c r="G1720" s="12"/>
      <c r="H1720" s="12"/>
      <c r="I1720"/>
      <c r="J1720"/>
      <c r="K1720"/>
    </row>
    <row r="1721" spans="1:11" s="13" customFormat="1" ht="12.75">
      <c r="A1721"/>
      <c r="B1721"/>
      <c r="C1721"/>
      <c r="D1721"/>
      <c r="E1721"/>
      <c r="F1721" s="12"/>
      <c r="G1721" s="12"/>
      <c r="H1721" s="12"/>
      <c r="I1721"/>
      <c r="J1721"/>
      <c r="K1721"/>
    </row>
    <row r="1722" spans="1:11" s="13" customFormat="1" ht="12.75">
      <c r="A1722"/>
      <c r="B1722"/>
      <c r="C1722"/>
      <c r="D1722"/>
      <c r="E1722"/>
      <c r="F1722" s="12"/>
      <c r="G1722" s="12"/>
      <c r="H1722" s="12"/>
      <c r="I1722"/>
      <c r="J1722"/>
      <c r="K1722"/>
    </row>
    <row r="1723" spans="1:11" s="13" customFormat="1" ht="12.75">
      <c r="A1723"/>
      <c r="B1723"/>
      <c r="C1723"/>
      <c r="D1723"/>
      <c r="E1723"/>
      <c r="F1723" s="12"/>
      <c r="G1723" s="12"/>
      <c r="H1723" s="12"/>
      <c r="I1723"/>
      <c r="J1723"/>
      <c r="K1723"/>
    </row>
    <row r="1724" spans="1:11" s="13" customFormat="1" ht="12.75">
      <c r="A1724"/>
      <c r="B1724"/>
      <c r="C1724"/>
      <c r="D1724"/>
      <c r="E1724"/>
      <c r="F1724" s="12"/>
      <c r="G1724" s="12"/>
      <c r="H1724" s="12"/>
      <c r="I1724"/>
      <c r="J1724"/>
      <c r="K1724"/>
    </row>
    <row r="1725" spans="1:11" s="13" customFormat="1" ht="12.75">
      <c r="A1725"/>
      <c r="B1725"/>
      <c r="C1725"/>
      <c r="D1725"/>
      <c r="E1725"/>
      <c r="F1725" s="12"/>
      <c r="G1725" s="12"/>
      <c r="H1725" s="12"/>
      <c r="I1725"/>
      <c r="J1725"/>
      <c r="K1725"/>
    </row>
    <row r="1726" spans="1:11" s="13" customFormat="1" ht="12.75">
      <c r="A1726"/>
      <c r="B1726"/>
      <c r="C1726"/>
      <c r="D1726"/>
      <c r="E1726"/>
      <c r="F1726" s="12"/>
      <c r="G1726" s="12"/>
      <c r="H1726" s="12"/>
      <c r="I1726"/>
      <c r="J1726"/>
      <c r="K1726"/>
    </row>
    <row r="1727" spans="1:11" s="13" customFormat="1" ht="12.75">
      <c r="A1727"/>
      <c r="B1727"/>
      <c r="C1727"/>
      <c r="D1727"/>
      <c r="E1727"/>
      <c r="F1727" s="12"/>
      <c r="G1727" s="12"/>
      <c r="H1727" s="12"/>
      <c r="I1727"/>
      <c r="J1727"/>
      <c r="K1727"/>
    </row>
  </sheetData>
  <sheetProtection/>
  <mergeCells count="15">
    <mergeCell ref="C64:I64"/>
    <mergeCell ref="A5:A10"/>
    <mergeCell ref="B5:B10"/>
    <mergeCell ref="E5:E10"/>
    <mergeCell ref="K5:K10"/>
    <mergeCell ref="C5:C10"/>
    <mergeCell ref="D5:D10"/>
    <mergeCell ref="F5:F10"/>
    <mergeCell ref="G5:H5"/>
    <mergeCell ref="I5:I10"/>
    <mergeCell ref="J5:J10"/>
    <mergeCell ref="G6:G10"/>
    <mergeCell ref="H6:H10"/>
    <mergeCell ref="A3:J3"/>
    <mergeCell ref="H1:K1"/>
  </mergeCells>
  <printOptions/>
  <pageMargins left="0.1968503937007874" right="0.1968503937007874" top="0.5905511811023623" bottom="0.5118110236220472" header="0.7086614173228347" footer="0.5118110236220472"/>
  <pageSetup horizontalDpi="600" verticalDpi="600" orientation="landscape" paperSize="9" scale="70" r:id="rId1"/>
  <rowBreaks count="2" manualBreakCount="2">
    <brk id="27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2019-11-11T08:13:50Z</cp:lastPrinted>
  <dcterms:modified xsi:type="dcterms:W3CDTF">2019-11-11T08:14:01Z</dcterms:modified>
  <cp:category/>
  <cp:version/>
  <cp:contentType/>
  <cp:contentStatus/>
</cp:coreProperties>
</file>