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025" activeTab="7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  <sheet name="Dod8  " sheetId="8" r:id="rId8"/>
  </sheets>
  <definedNames>
    <definedName name="_xlnm.Print_Area" localSheetId="4">'dod5'!$A$1:$AF$32</definedName>
    <definedName name="_xlnm.Print_Area" localSheetId="5">'dod6'!$A$1:$J$24</definedName>
    <definedName name="_xlnm.Print_Area" localSheetId="6">'dod7  '!$A$1:$J$30</definedName>
  </definedNames>
  <calcPr fullCalcOnLoad="1"/>
</workbook>
</file>

<file path=xl/sharedStrings.xml><?xml version="1.0" encoding="utf-8"?>
<sst xmlns="http://schemas.openxmlformats.org/spreadsheetml/2006/main" count="619" uniqueCount="378">
  <si>
    <t>Додаток 1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</si>
  <si>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</si>
  <si>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</si>
  <si>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</si>
  <si>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</si>
  <si>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</si>
  <si>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</si>
  <si>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</si>
  <si>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</si>
  <si>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</si>
  <si>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</si>
  <si>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</si>
  <si>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</si>
  <si>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Офіційні трансферти  </t>
  </si>
  <si>
    <t>Від органів державного управління  </t>
  </si>
  <si>
    <t>1090</t>
  </si>
  <si>
    <t>1060</t>
  </si>
  <si>
    <t>0133</t>
  </si>
  <si>
    <t>0810</t>
  </si>
  <si>
    <t>Тепло</t>
  </si>
  <si>
    <t xml:space="preserve">Вода та стоки </t>
  </si>
  <si>
    <t>Електроенергія</t>
  </si>
  <si>
    <t>Газ</t>
  </si>
  <si>
    <t>Вугілля (тонн)</t>
  </si>
  <si>
    <t>загальний фонд</t>
  </si>
  <si>
    <t>спеціальний фонд</t>
  </si>
  <si>
    <t xml:space="preserve"> Гкал</t>
  </si>
  <si>
    <t>м3</t>
  </si>
  <si>
    <t xml:space="preserve"> кВт/год</t>
  </si>
  <si>
    <t xml:space="preserve"> тис.м3</t>
  </si>
  <si>
    <t>тн</t>
  </si>
  <si>
    <t>ВСЬОГО по бюджетних установах:</t>
  </si>
  <si>
    <t>0111</t>
  </si>
  <si>
    <t>з них</t>
  </si>
  <si>
    <t>Надання інших внутрішніх кредитів</t>
  </si>
  <si>
    <t>4113</t>
  </si>
  <si>
    <t>Повернення кредитів</t>
  </si>
  <si>
    <t>Надання кредитів</t>
  </si>
  <si>
    <t>Найменування  головного розпорядника  та  ТПКВКМБ / ТКВКБМС</t>
  </si>
  <si>
    <t>Плата за надання адміністративних послуг</t>
  </si>
  <si>
    <t>0110000</t>
  </si>
  <si>
    <t>0100000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</si>
  <si>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</si>
  <si>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</si>
  <si>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</si>
  <si>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</si>
  <si>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орендної плати за користування цілісним майновим комплексом та іншим державним майном  </t>
  </si>
  <si>
    <t>Плата за надання інших адміністративних послуг</t>
  </si>
  <si>
    <t>Адміністративні штрафи та інші санкції </t>
  </si>
  <si>
    <t>Інші надходження  </t>
  </si>
  <si>
    <t>Доходи від власності та підприємницької діяльності  </t>
  </si>
  <si>
    <t>Єдиний податок з фізичних осіб </t>
  </si>
  <si>
    <t>Єдиний податок з юридичних осіб </t>
  </si>
  <si>
    <t>Єдиний податок  </t>
  </si>
  <si>
    <t>Туристичний збір, сплачений юридичними особами </t>
  </si>
  <si>
    <t>Туристичний збір </t>
  </si>
  <si>
    <t>Пальне</t>
  </si>
  <si>
    <t>Акцизний податок з ввезених на митну територію України підакцизних товарів (продукції) </t>
  </si>
  <si>
    <t>Внутрішні податки на товари та послуги  </t>
  </si>
  <si>
    <t>Надання кредиту</t>
  </si>
  <si>
    <t>8831</t>
  </si>
  <si>
    <t>0118831</t>
  </si>
  <si>
    <t>0119410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</si>
  <si>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</si>
  <si>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</si>
  <si>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Плата за оренду майна бюджетних установ  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</si>
  <si>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</si>
  <si>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</si>
  <si>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</si>
  <si>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</si>
  <si>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</si>
  <si>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</si>
  <si>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 </t>
  </si>
  <si>
    <t>Інші податки та збори 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</si>
  <si>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</si>
  <si>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0180</t>
  </si>
  <si>
    <t>9410</t>
  </si>
  <si>
    <t>9150</t>
  </si>
  <si>
    <t>0119150</t>
  </si>
  <si>
    <t>Підтримка діяльності готельного господарства</t>
  </si>
  <si>
    <t>0470</t>
  </si>
  <si>
    <t>7621</t>
  </si>
  <si>
    <t>0117621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</si>
  <si>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</si>
  <si>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</si>
  <si>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</si>
  <si>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</si>
  <si>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</si>
  <si>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</si>
  <si>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5011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</si>
  <si>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</si>
  <si>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</si>
  <si>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</si>
  <si>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</si>
  <si>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</si>
  <si>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</si>
  <si>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</si>
  <si>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</si>
  <si>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</si>
  <si>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комунальні послуги та енергоносії</t>
  </si>
  <si>
    <t>оплата праці</t>
  </si>
  <si>
    <t>видатки розвитку</t>
  </si>
  <si>
    <t>видатки споживання</t>
  </si>
  <si>
    <t>РАЗОМ</t>
  </si>
  <si>
    <t>Охорона та раціональне використання природних ресурсів</t>
  </si>
  <si>
    <t>0511</t>
  </si>
  <si>
    <t>8311</t>
  </si>
  <si>
    <t>0118311</t>
  </si>
  <si>
    <t xml:space="preserve">заг/спец фонд </t>
  </si>
  <si>
    <t>Утримання центральної районної лікарні</t>
  </si>
  <si>
    <t>Утримання територіального центру</t>
  </si>
  <si>
    <t>Програма розвитку фізичної культури і спорту на 2018-2020 роки</t>
  </si>
  <si>
    <t>Програма з благоустрою Срібнянської селищної ради на 2018-2020 роки</t>
  </si>
  <si>
    <t>0113242</t>
  </si>
  <si>
    <t>Про затвердження програми соціальної підтримки учасників АТО та членів їх сімей на території Срібнянської селищної ради на 2018-2020 роки</t>
  </si>
  <si>
    <t>Програма підтримки індивідуального житлового будівництва населених пунктів Срібнянської селищної ради "Власний дім" на 2018-2020 роки</t>
  </si>
  <si>
    <t>Інші дотації з місцевого бюджету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</si>
  <si>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</si>
  <si>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</si>
  <si>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</si>
  <si>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</si>
  <si>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отг смт Срiбне</t>
  </si>
  <si>
    <t>Забезпечення діяльності інших закладів в галузі культури і мистецтва</t>
  </si>
  <si>
    <t>0829</t>
  </si>
  <si>
    <t>4081</t>
  </si>
  <si>
    <t>1014081</t>
  </si>
  <si>
    <t>1014060</t>
  </si>
  <si>
    <t>Забезпечення діяльності бібліотек</t>
  </si>
  <si>
    <t>0824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</si>
  <si>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</si>
  <si>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</si>
  <si>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</si>
  <si>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</si>
  <si>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</si>
  <si>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</si>
  <si>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Керівництво і управління у відповідній сфері у містах (місті Києві), селищах, селах, об`єднаних територіальних громадах</t>
  </si>
  <si>
    <t>0160</t>
  </si>
  <si>
    <t>1010160</t>
  </si>
  <si>
    <t>Відділ культури та туризму Срібнянської селищної ради</t>
  </si>
  <si>
    <t>1010000</t>
  </si>
  <si>
    <t>1000000</t>
  </si>
  <si>
    <t>0615011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</si>
  <si>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</si>
  <si>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</si>
  <si>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</si>
  <si>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</si>
  <si>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</si>
  <si>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</si>
  <si>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</si>
  <si>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</si>
  <si>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</si>
  <si>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</si>
  <si>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</si>
  <si>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</si>
  <si>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0921</t>
  </si>
  <si>
    <t>1020</t>
  </si>
  <si>
    <t>0611020</t>
  </si>
  <si>
    <t>0611010</t>
  </si>
  <si>
    <t>0610160</t>
  </si>
  <si>
    <t>Відділ освіти,сім'ї,молоді та спорту Срібнянської селищної ради</t>
  </si>
  <si>
    <t>0610000</t>
  </si>
  <si>
    <t>0600000</t>
  </si>
  <si>
    <t>Реверсна дотація </t>
  </si>
  <si>
    <t>9110</t>
  </si>
  <si>
    <t>0119110</t>
  </si>
  <si>
    <t>Членські внески до асоціацій органів місцевого самоврядування</t>
  </si>
  <si>
    <t>0490</t>
  </si>
  <si>
    <t>7680</t>
  </si>
  <si>
    <t>0117680</t>
  </si>
  <si>
    <t>Організація та проведення громадських робіт</t>
  </si>
  <si>
    <t>1050</t>
  </si>
  <si>
    <t>3210</t>
  </si>
  <si>
    <t>0113210</t>
  </si>
  <si>
    <t>Срібнянська селищна рада</t>
  </si>
  <si>
    <t>Cрібнянська селищна рада</t>
  </si>
  <si>
    <t>Державний бюджет</t>
  </si>
  <si>
    <t>Компенсація пільг по зв'язку</t>
  </si>
  <si>
    <t>Компенсація фізичним особам.які надають соц.послуги гром.похилого віку…</t>
  </si>
  <si>
    <t xml:space="preserve">Відшкодування витрат громадянам , які отримують програмний гемодіаліз </t>
  </si>
  <si>
    <t>Утримання  трудового архіву</t>
  </si>
  <si>
    <t>Утримання районної  ради</t>
  </si>
  <si>
    <t>Додаток 3</t>
  </si>
  <si>
    <t>Додаток 4</t>
  </si>
  <si>
    <t>Додаток 5</t>
  </si>
  <si>
    <t>(грн)</t>
  </si>
  <si>
    <t>Найменування бюджету-одержувача/надавача міжбюджетного трансферту</t>
  </si>
  <si>
    <t>Трансферти з інших місцевих бюджетів</t>
  </si>
  <si>
    <t>Трансферти  іншим бюджетам</t>
  </si>
  <si>
    <t>субвенції</t>
  </si>
  <si>
    <t>усього</t>
  </si>
  <si>
    <t>загального фонду на:</t>
  </si>
  <si>
    <t>спеціального фонду на:</t>
  </si>
  <si>
    <t>Н.М.Морохіна</t>
  </si>
  <si>
    <t>Районний бюджет Срібнянського району</t>
  </si>
  <si>
    <t>дотації :</t>
  </si>
  <si>
    <t>Реверсна дотація **</t>
  </si>
  <si>
    <t>Субвенція з місцевого бюджету на здійснення  переданих видатків у сфері охорони здоров"я за рахунок коштів медичної  субвенції **</t>
  </si>
  <si>
    <t xml:space="preserve">Інші дотації з місцевого бюджету на: </t>
  </si>
  <si>
    <t>Додаток 7</t>
  </si>
  <si>
    <t xml:space="preserve">Срібнянська селищна рада 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</si>
  <si>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2018-2020 роки</t>
  </si>
  <si>
    <t>Програма "Про підвіз здобувачів освіти  Срібнянської селищної ради (Срібнянської ОТГ)Чернігівської області на 2018-2020 роки"</t>
  </si>
  <si>
    <t>Додаток 8</t>
  </si>
  <si>
    <t>споживання енергоносіїв та комунальних послуг у фізичних обсягах у розрізі бюджетних установ, що фінансуються за рахунок місцевого  бюджету</t>
  </si>
  <si>
    <t xml:space="preserve"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</si>
  <si>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</si>
  <si>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</si>
  <si>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</si>
  <si>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</si>
  <si>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</si>
  <si>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Програма "Турбота " на 2018-2020 роки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</si>
  <si>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</si>
  <si>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Чернігівський обласний бюджет</t>
  </si>
  <si>
    <t>субвенції загального фонду на:*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</si>
  <si>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</si>
  <si>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</si>
  <si>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</si>
  <si>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</si>
  <si>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</si>
  <si>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0114082</t>
  </si>
  <si>
    <t>4082</t>
  </si>
  <si>
    <t>Інші заходи в галузі культури і мистецтва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</si>
  <si>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</si>
  <si>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</si>
  <si>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</si>
  <si>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Надання довгострокових кредитів індивідуальним забудовникам житла на селі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</si>
  <si>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</si>
  <si>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</si>
  <si>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</si>
  <si>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</si>
  <si>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</si>
  <si>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X</t>
  </si>
  <si>
    <t>Загальне фінансування</t>
  </si>
  <si>
    <t>Фінансування за активними операціями</t>
  </si>
  <si>
    <t>Зміни обсягів бюджетних коштів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</si>
  <si>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</si>
  <si>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</si>
  <si>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0617363</t>
  </si>
  <si>
    <t>0117363</t>
  </si>
  <si>
    <t>Розроблення схем планування та забудови територій (містобудівної документації)</t>
  </si>
  <si>
    <t>0443</t>
  </si>
  <si>
    <t>7350</t>
  </si>
  <si>
    <t>0117350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</si>
  <si>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</si>
  <si>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</si>
  <si>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</si>
  <si>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>(грн.)</t>
  </si>
  <si>
    <t>Виконання інвестиційних проектів в рамках здійснення заходів щодо соціально-економічного розвитку окремих територій ( за рахунок залишку  субвенції який склався на 01.01.19 )</t>
  </si>
  <si>
    <t>6050</t>
  </si>
  <si>
    <t>Програма забезпечення розроблення містобудівної  документації(генеральних планів населених пунктів Срібнянської селищної ради) на 2019-2029 роки</t>
  </si>
  <si>
    <t>Рішення  11 сесії 7 скликання від 26.07.2018 р.</t>
  </si>
  <si>
    <t>Рішення  3 сесії 7 скликання від 22.12.2017 р.</t>
  </si>
  <si>
    <t>Рішення  16 сесії  7 скликання від 21.12.2018 р.</t>
  </si>
  <si>
    <t>Рішення  3 сесії  7 скликання від 22.12.2017 р.</t>
  </si>
  <si>
    <t>Рішення  13 сесії 7 скликання від 27.09.2018 р.</t>
  </si>
  <si>
    <t>Рішення 12 сесії 7 скликання від 09.08.2018 р.</t>
  </si>
  <si>
    <t xml:space="preserve">Капітальні видатки </t>
  </si>
  <si>
    <t>Кошти, що передаються із загального фонду бюджету до бюджету розвитку (спеціального фонду)</t>
  </si>
  <si>
    <t>з них видатки за рахунок коштів,що передаються із загального фонду до бюджету розвитку (спеціального фонду)</t>
  </si>
  <si>
    <t>у тому числі</t>
  </si>
  <si>
    <t xml:space="preserve"> бюджет розвитку</t>
  </si>
  <si>
    <t>В тому числі :виконання інвестиційних проектів в рамках здійснення заходів щодо соціально-економічного розвитку окремих територій( за рахунок власних надходжень)</t>
  </si>
  <si>
    <t>0117362</t>
  </si>
  <si>
    <t>Виконання інвестиційних проектів в рамках формування інфраструктури об`єднаних територіальних громад</t>
  </si>
  <si>
    <t>Виконання інвестиційних проектів в рамках здійснення заходів щодо соціально-економічного розвитку окремих територій ( за рахунок коштів субвенції )</t>
  </si>
  <si>
    <t>Програма ремонту та утримання доріг комунальної власності Срібнянської селищної ради на 2019-2021 роки</t>
  </si>
  <si>
    <t>Рішення  18 сесії  7 скликання від 22.03.2019 р.</t>
  </si>
  <si>
    <t>Утримання КНП Срібнянсь кий ЦПМСД</t>
  </si>
  <si>
    <t>Разом доходів</t>
  </si>
  <si>
    <t>Медична субвенція з державного бюджету місцевим бюджетам 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</si>
  <si>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</si>
  <si>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</si>
  <si>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Усього доходів (без урахування міжбюджетних трансфертів)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</si>
  <si>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</si>
  <si>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Адміністративний збір за державну реєстрацію речових прав на нерухоме майно та їх обтяжень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</si>
  <si>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</si>
  <si>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</si>
  <si>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</si>
  <si>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Транспортний податок з юридичних осіб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</si>
  <si>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</si>
  <si>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</si>
  <si>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</si>
  <si>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</si>
  <si>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</si>
  <si>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</si>
  <si>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</si>
  <si>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</si>
  <si>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</si>
  <si>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Місцеві податки </t>
  </si>
  <si>
    <t>Акцизний податок з реалізації суб`єктами господарювання роздрібної торгівлі підакцизних товарів </t>
  </si>
  <si>
    <t>Акцизний податок з вироблених в Україні підакцизних товарів (продукції)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</si>
  <si>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</si>
  <si>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</si>
  <si>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</si>
  <si>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</si>
  <si>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</si>
  <si>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Найменування згідно з Класифікацією доходів бюджету</t>
  </si>
  <si>
    <t>Фінансування за типом боргового зобов’язання</t>
  </si>
  <si>
    <t>В тому числі: виконання інвестиційних проектів в рамках формування інфраструктури об`єднаних територіальних громад( за рахунок субвенції)</t>
  </si>
  <si>
    <t>Виконання інвестиційних проектів в рамках формування інфраструктури об`єднаних територіальних громад(співфінансування за рахунок власних надходжень)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</si>
  <si>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 видатки за рахунок  субвенції "Нова українська школа")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</si>
  <si>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 співфінансування субвенції "Нова українська школа")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</si>
  <si>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(за рахунок залишку  освітньої субвенції  який склався на 01.01.2019)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</si>
  <si>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(співфінансування субвенції за рахунок залишку  освітньої субвенції  який склався на 01.01.2019)</t>
  </si>
  <si>
    <t>1017363</t>
  </si>
  <si>
    <t>Секретар  ради</t>
  </si>
  <si>
    <t>І.МАРТИНЮК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</si>
  <si>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 ( за рахунок субвенції з держ.бюдж. на надання якісної освіти)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</si>
  <si>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 ( за рахунок субвенції з райбюджету)</t>
  </si>
  <si>
    <t>В тому числі: виконання інвестиційних проектів в рамках здійснення заходів щодо соціально-економічного розвитку окремих територій (співфінансування за рахунок власних доходів )</t>
  </si>
  <si>
    <t>В тому числі: інші заходи у сфері соціального захисту і соціального забезпечення(за рахунок власних доходів)</t>
  </si>
  <si>
    <t>Інші заходи у сфері соціального захисту і соціального забезпечення (за рахунок субвенції з обласного бюджету)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</si>
  <si>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</si>
  <si>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</si>
  <si>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</si>
  <si>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</si>
  <si>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</si>
  <si>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</si>
  <si>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разом</t>
  </si>
  <si>
    <t>Кредитування, усього</t>
  </si>
  <si>
    <t>Міжбюджетні трансферти  місцевого бюджету Срібнянської селищної об'єднаної територіальної громади на  2020 рік</t>
  </si>
  <si>
    <t>Код  бюджету</t>
  </si>
  <si>
    <t>найменування трансферту</t>
  </si>
  <si>
    <t>код Класифікації доходів бюджету</t>
  </si>
  <si>
    <t xml:space="preserve">*Проект рішення сесії  "Про обласний бюджет на 2020 рік" </t>
  </si>
  <si>
    <t xml:space="preserve">  </t>
  </si>
  <si>
    <t>Розподіл коштів бюджету розвитку місцевого бюджету Срібнянської селищної об'єднаної територіальної громади на здійснення заходів із будівництва,реконструкції і реставрації об'єктів виробничої,комунікаційної та соціальної інфраструктури  за об'єктами у  2020 році</t>
  </si>
  <si>
    <t>Найменування об"єкта будівництва/ вид будівельних робіт,у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</si>
  <si>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</si>
  <si>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</si>
  <si>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</si>
  <si>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бюжжету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</si>
  <si>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</si>
  <si>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УСЬОГО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</si>
  <si>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</si>
  <si>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компенсацію проїзду  учасникам ЧАЕС</t>
  </si>
  <si>
    <t xml:space="preserve">На  забезпечення припаратами хворих на нецукровий діабет </t>
  </si>
  <si>
    <t>На надання матеріальної допомоги для проведення капіт. ремонту власних житлових будинків та квартир особам з інвал. внаслідок війни та прирів. до них осіб</t>
  </si>
  <si>
    <t>На компенсацію за навчання  лікаря</t>
  </si>
  <si>
    <t>0117330</t>
  </si>
  <si>
    <t>Будівництво  інших об`єктів комунальної власності</t>
  </si>
  <si>
    <t>Розробка проектно-кошторисної документації на "Реконстукцію стадіону в центральному парку смт Срібне   Чернігівської області."</t>
  </si>
  <si>
    <t xml:space="preserve">Виготовлення робочого проекту "Капітальний ремонт проїздної частини автомобільної дороги комунальної власності по вул.Яровій в смт Срібне , Срібнянського району,Чернігівської області" </t>
  </si>
  <si>
    <t>0615012</t>
  </si>
  <si>
    <t>Проведення навчально-тренувальних зборів і змагань з неолімпійських видів спорту</t>
  </si>
  <si>
    <t>Будівництво інших об'єктів комунальної власності</t>
  </si>
  <si>
    <t>ЛІМІТИ  НА  2020 РІК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</si>
  <si>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</si>
  <si>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</si>
  <si>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</si>
  <si>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</si>
  <si>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</si>
  <si>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 xml:space="preserve">до рішення двадцять  четвертої сесії сьомого скликання Срібнянської селищної ради </t>
  </si>
  <si>
    <t xml:space="preserve">до рішення двадцять  четвертої  сесії сьомого скликання Срібнянської селищної ради </t>
  </si>
  <si>
    <t xml:space="preserve">до рішення двадцять  четвертої сесії сьомого скликання              Срібнянської селищної ради </t>
  </si>
  <si>
    <t xml:space="preserve">до рішення двадцять  четвертої сесії сьомого скликання Срібнянської селищної ради  </t>
  </si>
  <si>
    <t xml:space="preserve">до рішення двадцять  четвертої сесії сьомого скликання                                                  Срібнянської селищної ради </t>
  </si>
  <si>
    <t xml:space="preserve">На  забезпечення припаратами хворих на цукровий діабет </t>
  </si>
  <si>
    <t>здійснення  переданих видатків у сфері охорони здоров"я за рахунок коштів медичної  субвенції  на забезпечення цунтралізованих заходів і лікування хвортх на цукровий та нецукровий діабет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</si>
  <si>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</si>
  <si>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</si>
  <si>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</si>
  <si>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В тому числі: субвенція з місцевого бюджету на здійснення переданих видатків у сфері охорони здоров`я за рахунок коштів медичної субвенції</t>
  </si>
  <si>
    <t xml:space="preserve">Субвенція з місцевого бюджету на здійснення переданих видатків у сфері охорони здоров`я за рахунок коштів медичної субвенції (на забезпечення централізованих заходів з лікування хворих на цукровий та нецукровий діабет) </t>
  </si>
  <si>
    <t xml:space="preserve"> ** Закон  України "Про Державний бюджет України на 2020 рік "</t>
  </si>
  <si>
    <t>5012</t>
  </si>
  <si>
    <t xml:space="preserve">до рішення двадцять  четвертої сесії сьомого скликання                               Срібнянської селищної ради </t>
  </si>
  <si>
    <t>Доходи  місцевого бюджету Срібнянської  селищної об'єднаної територіальної громади  на 2020 рік</t>
  </si>
  <si>
    <t>Фінансування  місцевого бюджету Срібнянської  селищної об'єднаної територіальної громади  на 2020 рік</t>
  </si>
  <si>
    <t>Розподіл видатків  місцевого бюджету Срібнянської  селищної об'єднаної територіальної громади  на 2020 рік</t>
  </si>
  <si>
    <t>Кредитування місцевого бюджету Срібнянської  селищної об'єднаної територіальної громади  на 2020 рік</t>
  </si>
  <si>
    <t>Розподіл витрат місцевого бюджету Срібнянської селищної об'єднаної територіальної громади на реалізацію місцевих/регіональних програм у 2020 році</t>
  </si>
  <si>
    <t>Надання загальної середньої освіти закладами загальної середньої освіти ( у т. ч. з дошкільними підрозділами (відділеннями, групами))</t>
  </si>
  <si>
    <t>В чому числі : Надання загальної середньої освіти закладами загальної середньої освіти ( у т. ч. з дошкільними підрозділами (відділеннями, групами)), (за рахунок власних надходжень)</t>
  </si>
  <si>
    <t>Надання загальної середньої освіти закладами загальної середньої освіти ( у т. ч. з дошкільними підрозділами (відділеннями, групами)),( видатки за рахунок коштів субвенції на надання державної підтримки особам з особливими освітніми потребами )</t>
  </si>
  <si>
    <t>Надання загальної середньої освіти закладами загальної середньої освіти ( у т. ч. з дошкільними підрозділами (відділеннями, групами)), ( видатки за рахунок коштів освітної субвенції)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</si>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</sst>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.00\ _г_р_н_._-;\-* #,##0.00\ _г_р_н_._-;_-* &quot;-&quot;??\ _г_р_н_._-;_-@_-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</numFmts>
  <fonts count="93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name val="Calibri"/>
      <family val="2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</borders>
  <cellStyleXfs count="1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3" fillId="3" borderId="0" applyNumberFormat="0" applyBorder="0" applyAlignment="0" applyProtection="0"/>
    <xf numFmtId="0" fontId="65" fillId="4" borderId="0" applyNumberFormat="0" applyBorder="0" applyAlignment="0" applyProtection="0"/>
    <xf numFmtId="0" fontId="3" fillId="5" borderId="0" applyNumberFormat="0" applyBorder="0" applyAlignment="0" applyProtection="0"/>
    <xf numFmtId="0" fontId="65" fillId="6" borderId="0" applyNumberFormat="0" applyBorder="0" applyAlignment="0" applyProtection="0"/>
    <xf numFmtId="0" fontId="3" fillId="7" borderId="0" applyNumberFormat="0" applyBorder="0" applyAlignment="0" applyProtection="0"/>
    <xf numFmtId="0" fontId="65" fillId="8" borderId="0" applyNumberFormat="0" applyBorder="0" applyAlignment="0" applyProtection="0"/>
    <xf numFmtId="0" fontId="3" fillId="3" borderId="0" applyNumberFormat="0" applyBorder="0" applyAlignment="0" applyProtection="0"/>
    <xf numFmtId="0" fontId="65" fillId="9" borderId="0" applyNumberFormat="0" applyBorder="0" applyAlignment="0" applyProtection="0"/>
    <xf numFmtId="0" fontId="3" fillId="10" borderId="0" applyNumberFormat="0" applyBorder="0" applyAlignment="0" applyProtection="0"/>
    <xf numFmtId="0" fontId="65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5" fillId="14" borderId="0" applyNumberFormat="0" applyBorder="0" applyAlignment="0" applyProtection="0"/>
    <xf numFmtId="0" fontId="3" fillId="15" borderId="0" applyNumberFormat="0" applyBorder="0" applyAlignment="0" applyProtection="0"/>
    <xf numFmtId="0" fontId="65" fillId="16" borderId="0" applyNumberFormat="0" applyBorder="0" applyAlignment="0" applyProtection="0"/>
    <xf numFmtId="0" fontId="3" fillId="13" borderId="0" applyNumberFormat="0" applyBorder="0" applyAlignment="0" applyProtection="0"/>
    <xf numFmtId="0" fontId="65" fillId="17" borderId="0" applyNumberFormat="0" applyBorder="0" applyAlignment="0" applyProtection="0"/>
    <xf numFmtId="0" fontId="3" fillId="18" borderId="0" applyNumberFormat="0" applyBorder="0" applyAlignment="0" applyProtection="0"/>
    <xf numFmtId="0" fontId="65" fillId="19" borderId="0" applyNumberFormat="0" applyBorder="0" applyAlignment="0" applyProtection="0"/>
    <xf numFmtId="0" fontId="3" fillId="15" borderId="0" applyNumberFormat="0" applyBorder="0" applyAlignment="0" applyProtection="0"/>
    <xf numFmtId="0" fontId="65" fillId="20" borderId="0" applyNumberFormat="0" applyBorder="0" applyAlignment="0" applyProtection="0"/>
    <xf numFmtId="0" fontId="3" fillId="12" borderId="0" applyNumberFormat="0" applyBorder="0" applyAlignment="0" applyProtection="0"/>
    <xf numFmtId="0" fontId="65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6" fillId="23" borderId="0" applyNumberFormat="0" applyBorder="0" applyAlignment="0" applyProtection="0"/>
    <xf numFmtId="0" fontId="8" fillId="24" borderId="0" applyNumberFormat="0" applyBorder="0" applyAlignment="0" applyProtection="0"/>
    <xf numFmtId="0" fontId="66" fillId="25" borderId="0" applyNumberFormat="0" applyBorder="0" applyAlignment="0" applyProtection="0"/>
    <xf numFmtId="0" fontId="8" fillId="13" borderId="0" applyNumberFormat="0" applyBorder="0" applyAlignment="0" applyProtection="0"/>
    <xf numFmtId="0" fontId="66" fillId="26" borderId="0" applyNumberFormat="0" applyBorder="0" applyAlignment="0" applyProtection="0"/>
    <xf numFmtId="0" fontId="8" fillId="18" borderId="0" applyNumberFormat="0" applyBorder="0" applyAlignment="0" applyProtection="0"/>
    <xf numFmtId="0" fontId="66" fillId="27" borderId="0" applyNumberFormat="0" applyBorder="0" applyAlignment="0" applyProtection="0"/>
    <xf numFmtId="0" fontId="8" fillId="15" borderId="0" applyNumberFormat="0" applyBorder="0" applyAlignment="0" applyProtection="0"/>
    <xf numFmtId="0" fontId="66" fillId="28" borderId="0" applyNumberFormat="0" applyBorder="0" applyAlignment="0" applyProtection="0"/>
    <xf numFmtId="0" fontId="8" fillId="24" borderId="0" applyNumberFormat="0" applyBorder="0" applyAlignment="0" applyProtection="0"/>
    <xf numFmtId="0" fontId="66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66" fillId="32" borderId="0" applyNumberFormat="0" applyBorder="0" applyAlignment="0" applyProtection="0"/>
    <xf numFmtId="0" fontId="8" fillId="24" borderId="0" applyNumberFormat="0" applyBorder="0" applyAlignment="0" applyProtection="0"/>
    <xf numFmtId="0" fontId="66" fillId="33" borderId="0" applyNumberFormat="0" applyBorder="0" applyAlignment="0" applyProtection="0"/>
    <xf numFmtId="0" fontId="8" fillId="34" borderId="0" applyNumberFormat="0" applyBorder="0" applyAlignment="0" applyProtection="0"/>
    <xf numFmtId="0" fontId="66" fillId="35" borderId="0" applyNumberFormat="0" applyBorder="0" applyAlignment="0" applyProtection="0"/>
    <xf numFmtId="0" fontId="8" fillId="36" borderId="0" applyNumberFormat="0" applyBorder="0" applyAlignment="0" applyProtection="0"/>
    <xf numFmtId="0" fontId="66" fillId="37" borderId="0" applyNumberFormat="0" applyBorder="0" applyAlignment="0" applyProtection="0"/>
    <xf numFmtId="0" fontId="8" fillId="38" borderId="0" applyNumberFormat="0" applyBorder="0" applyAlignment="0" applyProtection="0"/>
    <xf numFmtId="0" fontId="66" fillId="39" borderId="0" applyNumberFormat="0" applyBorder="0" applyAlignment="0" applyProtection="0"/>
    <xf numFmtId="0" fontId="8" fillId="24" borderId="0" applyNumberFormat="0" applyBorder="0" applyAlignment="0" applyProtection="0"/>
    <xf numFmtId="0" fontId="66" fillId="40" borderId="0" applyNumberFormat="0" applyBorder="0" applyAlignment="0" applyProtection="0"/>
    <xf numFmtId="0" fontId="8" fillId="30" borderId="0" applyNumberFormat="0" applyBorder="0" applyAlignment="0" applyProtection="0"/>
    <xf numFmtId="0" fontId="8" fillId="4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34" borderId="0" applyNumberFormat="0" applyBorder="0" applyAlignment="0" applyProtection="0"/>
    <xf numFmtId="0" fontId="9" fillId="18" borderId="1" applyNumberFormat="0" applyAlignment="0" applyProtection="0"/>
    <xf numFmtId="0" fontId="67" fillId="42" borderId="2" applyNumberFormat="0" applyAlignment="0" applyProtection="0"/>
    <xf numFmtId="0" fontId="9" fillId="5" borderId="1" applyNumberFormat="0" applyAlignment="0" applyProtection="0"/>
    <xf numFmtId="0" fontId="68" fillId="43" borderId="3" applyNumberFormat="0" applyAlignment="0" applyProtection="0"/>
    <xf numFmtId="0" fontId="10" fillId="3" borderId="4" applyNumberFormat="0" applyAlignment="0" applyProtection="0"/>
    <xf numFmtId="0" fontId="69" fillId="43" borderId="2" applyNumberFormat="0" applyAlignment="0" applyProtection="0"/>
    <xf numFmtId="0" fontId="11" fillId="3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70" fillId="0" borderId="5" applyNumberFormat="0" applyFill="0" applyAlignment="0" applyProtection="0"/>
    <xf numFmtId="0" fontId="22" fillId="0" borderId="6" applyNumberFormat="0" applyFill="0" applyAlignment="0" applyProtection="0"/>
    <xf numFmtId="0" fontId="71" fillId="0" borderId="7" applyNumberFormat="0" applyFill="0" applyAlignment="0" applyProtection="0"/>
    <xf numFmtId="0" fontId="23" fillId="0" borderId="8" applyNumberFormat="0" applyFill="0" applyAlignment="0" applyProtection="0"/>
    <xf numFmtId="0" fontId="72" fillId="0" borderId="9" applyNumberFormat="0" applyFill="0" applyAlignment="0" applyProtection="0"/>
    <xf numFmtId="0" fontId="24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 vertical="top"/>
      <protection/>
    </xf>
    <xf numFmtId="0" fontId="17" fillId="0" borderId="11" applyNumberFormat="0" applyFill="0" applyAlignment="0" applyProtection="0"/>
    <xf numFmtId="0" fontId="73" fillId="0" borderId="12" applyNumberFormat="0" applyFill="0" applyAlignment="0" applyProtection="0"/>
    <xf numFmtId="0" fontId="2" fillId="0" borderId="13" applyNumberFormat="0" applyFill="0" applyAlignment="0" applyProtection="0"/>
    <xf numFmtId="0" fontId="12" fillId="44" borderId="14" applyNumberFormat="0" applyAlignment="0" applyProtection="0"/>
    <xf numFmtId="0" fontId="74" fillId="45" borderId="15" applyNumberFormat="0" applyAlignment="0" applyProtection="0"/>
    <xf numFmtId="0" fontId="12" fillId="44" borderId="14" applyNumberFormat="0" applyAlignment="0" applyProtection="0"/>
    <xf numFmtId="0" fontId="2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46" borderId="0" applyNumberFormat="0" applyBorder="0" applyAlignment="0" applyProtection="0"/>
    <xf numFmtId="0" fontId="13" fillId="18" borderId="0" applyNumberFormat="0" applyBorder="0" applyAlignment="0" applyProtection="0"/>
    <xf numFmtId="0" fontId="28" fillId="3" borderId="1" applyNumberFormat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2" fillId="0" borderId="16" applyNumberFormat="0" applyFill="0" applyAlignment="0" applyProtection="0"/>
    <xf numFmtId="0" fontId="78" fillId="47" borderId="0" applyNumberFormat="0" applyBorder="0" applyAlignment="0" applyProtection="0"/>
    <xf numFmtId="0" fontId="14" fillId="22" borderId="0" applyNumberFormat="0" applyBorder="0" applyAlignment="0" applyProtection="0"/>
    <xf numFmtId="0" fontId="14" fillId="48" borderId="0" applyNumberFormat="0" applyBorder="0" applyAlignment="0" applyProtection="0"/>
    <xf numFmtId="0" fontId="7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9" borderId="17" applyNumberFormat="0" applyFont="0" applyAlignment="0" applyProtection="0"/>
    <xf numFmtId="0" fontId="0" fillId="7" borderId="18" applyNumberFormat="0" applyFont="0" applyAlignment="0" applyProtection="0"/>
    <xf numFmtId="0" fontId="21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" borderId="4" applyNumberFormat="0" applyAlignment="0" applyProtection="0"/>
    <xf numFmtId="0" fontId="80" fillId="0" borderId="19" applyNumberFormat="0" applyFill="0" applyAlignment="0" applyProtection="0"/>
    <xf numFmtId="0" fontId="16" fillId="0" borderId="20" applyNumberFormat="0" applyFill="0" applyAlignment="0" applyProtection="0"/>
    <xf numFmtId="0" fontId="29" fillId="18" borderId="0" applyNumberFormat="0" applyBorder="0" applyAlignment="0" applyProtection="0"/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2" fillId="50" borderId="0" applyNumberFormat="0" applyBorder="0" applyAlignment="0" applyProtection="0"/>
    <xf numFmtId="0" fontId="18" fillId="5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77" fillId="0" borderId="0" xfId="144">
      <alignment/>
      <protection/>
    </xf>
    <xf numFmtId="0" fontId="0" fillId="0" borderId="0" xfId="147">
      <alignment/>
      <protection/>
    </xf>
    <xf numFmtId="0" fontId="83" fillId="0" borderId="0" xfId="144" applyFont="1">
      <alignment/>
      <protection/>
    </xf>
    <xf numFmtId="0" fontId="83" fillId="0" borderId="0" xfId="150" applyFont="1">
      <alignment/>
      <protection/>
    </xf>
    <xf numFmtId="0" fontId="19" fillId="0" borderId="0" xfId="147" applyFont="1">
      <alignment/>
      <protection/>
    </xf>
    <xf numFmtId="0" fontId="83" fillId="0" borderId="0" xfId="150" applyFont="1" applyAlignment="1">
      <alignment horizontal="left"/>
      <protection/>
    </xf>
    <xf numFmtId="0" fontId="6" fillId="0" borderId="0" xfId="168" applyFont="1" applyBorder="1" applyAlignment="1" applyProtection="1">
      <alignment horizontal="center" vertical="center"/>
      <protection locked="0"/>
    </xf>
    <xf numFmtId="49" fontId="19" fillId="3" borderId="21" xfId="168" applyNumberFormat="1" applyFont="1" applyFill="1" applyBorder="1" applyAlignment="1">
      <alignment vertical="center"/>
      <protection/>
    </xf>
    <xf numFmtId="2" fontId="19" fillId="3" borderId="21" xfId="168" applyNumberFormat="1" applyFont="1" applyFill="1" applyBorder="1" applyAlignment="1">
      <alignment vertical="center" wrapText="1"/>
      <protection/>
    </xf>
    <xf numFmtId="2" fontId="6" fillId="3" borderId="21" xfId="168" applyNumberFormat="1" applyFont="1" applyFill="1" applyBorder="1" applyAlignment="1">
      <alignment vertical="center" wrapText="1"/>
      <protection/>
    </xf>
    <xf numFmtId="2" fontId="19" fillId="0" borderId="21" xfId="168" applyNumberFormat="1" applyFont="1" applyFill="1" applyBorder="1" applyAlignment="1">
      <alignment horizontal="center" vertical="center" wrapText="1"/>
      <protection/>
    </xf>
    <xf numFmtId="2" fontId="6" fillId="0" borderId="21" xfId="168" applyNumberFormat="1" applyFont="1" applyFill="1" applyBorder="1" applyAlignment="1">
      <alignment horizontal="center" vertical="center" wrapText="1"/>
      <protection/>
    </xf>
    <xf numFmtId="49" fontId="19" fillId="3" borderId="21" xfId="168" applyNumberFormat="1" applyFont="1" applyFill="1" applyBorder="1" applyAlignment="1">
      <alignment horizontal="center" vertical="center" wrapText="1"/>
      <protection/>
    </xf>
    <xf numFmtId="49" fontId="19" fillId="0" borderId="21" xfId="168" applyNumberFormat="1" applyFont="1" applyFill="1" applyBorder="1" applyAlignment="1">
      <alignment horizontal="center" vertical="center" wrapText="1"/>
      <protection/>
    </xf>
    <xf numFmtId="49" fontId="6" fillId="0" borderId="0" xfId="168" applyNumberFormat="1" applyFont="1" applyBorder="1" applyAlignment="1">
      <alignment horizontal="center"/>
      <protection/>
    </xf>
    <xf numFmtId="0" fontId="6" fillId="0" borderId="0" xfId="168" applyFont="1" applyBorder="1" applyAlignment="1">
      <alignment horizontal="center" vertical="center" wrapText="1"/>
      <protection/>
    </xf>
    <xf numFmtId="3" fontId="6" fillId="0" borderId="0" xfId="168" applyNumberFormat="1" applyFont="1" applyBorder="1" applyAlignment="1">
      <alignment horizontal="right"/>
      <protection/>
    </xf>
    <xf numFmtId="173" fontId="6" fillId="0" borderId="0" xfId="168" applyNumberFormat="1" applyFont="1" applyBorder="1" applyAlignment="1">
      <alignment horizontal="right"/>
      <protection/>
    </xf>
    <xf numFmtId="0" fontId="83" fillId="0" borderId="22" xfId="144" applyFont="1" applyBorder="1">
      <alignment/>
      <protection/>
    </xf>
    <xf numFmtId="0" fontId="7" fillId="0" borderId="23" xfId="144" applyFont="1" applyBorder="1" applyAlignment="1">
      <alignment horizontal="center" wrapText="1"/>
      <protection/>
    </xf>
    <xf numFmtId="0" fontId="7" fillId="0" borderId="23" xfId="144" applyFont="1" applyBorder="1" applyAlignment="1">
      <alignment horizontal="center"/>
      <protection/>
    </xf>
    <xf numFmtId="0" fontId="7" fillId="0" borderId="24" xfId="144" applyFont="1" applyBorder="1" applyAlignment="1">
      <alignment horizontal="center" vertical="top" wrapText="1"/>
      <protection/>
    </xf>
    <xf numFmtId="2" fontId="19" fillId="3" borderId="21" xfId="168" applyNumberFormat="1" applyFont="1" applyFill="1" applyBorder="1" applyAlignment="1">
      <alignment horizontal="center" vertical="center" wrapText="1"/>
      <protection/>
    </xf>
    <xf numFmtId="2" fontId="6" fillId="3" borderId="21" xfId="168" applyNumberFormat="1" applyFont="1" applyFill="1" applyBorder="1" applyAlignment="1">
      <alignment horizontal="center" vertical="center" wrapText="1"/>
      <protection/>
    </xf>
    <xf numFmtId="0" fontId="6" fillId="0" borderId="0" xfId="168" applyFont="1" applyBorder="1" applyAlignment="1" applyProtection="1">
      <alignment horizontal="center" vertical="center" wrapText="1"/>
      <protection locked="0"/>
    </xf>
    <xf numFmtId="0" fontId="19" fillId="3" borderId="21" xfId="168" applyFont="1" applyFill="1" applyBorder="1" applyAlignment="1">
      <alignment horizontal="center" vertical="center" wrapText="1"/>
      <protection/>
    </xf>
    <xf numFmtId="0" fontId="83" fillId="0" borderId="0" xfId="158" applyFont="1">
      <alignment/>
      <protection/>
    </xf>
    <xf numFmtId="2" fontId="84" fillId="9" borderId="21" xfId="158" applyNumberFormat="1" applyFont="1" applyFill="1" applyBorder="1" applyAlignment="1">
      <alignment vertical="center" wrapText="1"/>
      <protection/>
    </xf>
    <xf numFmtId="0" fontId="65" fillId="0" borderId="0" xfId="160">
      <alignment/>
      <protection/>
    </xf>
    <xf numFmtId="0" fontId="84" fillId="0" borderId="0" xfId="160" applyFont="1" applyAlignment="1">
      <alignment horizontal="left"/>
      <protection/>
    </xf>
    <xf numFmtId="0" fontId="84" fillId="0" borderId="21" xfId="160" applyFont="1" applyBorder="1" applyAlignment="1" quotePrefix="1">
      <alignment horizontal="center" vertical="center" wrapText="1"/>
      <protection/>
    </xf>
    <xf numFmtId="2" fontId="84" fillId="52" borderId="21" xfId="160" applyNumberFormat="1" applyFont="1" applyFill="1" applyBorder="1" applyAlignment="1">
      <alignment vertical="center" wrapText="1"/>
      <protection/>
    </xf>
    <xf numFmtId="2" fontId="84" fillId="0" borderId="21" xfId="160" applyNumberFormat="1" applyFont="1" applyBorder="1" applyAlignment="1" quotePrefix="1">
      <alignment horizontal="center" vertical="center" wrapText="1"/>
      <protection/>
    </xf>
    <xf numFmtId="0" fontId="21" fillId="0" borderId="0" xfId="167" applyFont="1" applyBorder="1">
      <alignment/>
      <protection/>
    </xf>
    <xf numFmtId="0" fontId="30" fillId="0" borderId="0" xfId="167" applyFont="1" applyBorder="1">
      <alignment/>
      <protection/>
    </xf>
    <xf numFmtId="0" fontId="31" fillId="0" borderId="0" xfId="160" applyFont="1">
      <alignment/>
      <protection/>
    </xf>
    <xf numFmtId="0" fontId="65" fillId="0" borderId="0" xfId="160" applyAlignment="1">
      <alignment/>
      <protection/>
    </xf>
    <xf numFmtId="0" fontId="21" fillId="0" borderId="0" xfId="167" applyFont="1">
      <alignment/>
      <protection/>
    </xf>
    <xf numFmtId="0" fontId="30" fillId="0" borderId="0" xfId="160" applyFont="1" applyAlignment="1">
      <alignment horizontal="center" vertical="center" wrapText="1"/>
      <protection/>
    </xf>
    <xf numFmtId="0" fontId="31" fillId="3" borderId="0" xfId="160" applyFont="1" applyFill="1" applyBorder="1">
      <alignment/>
      <protection/>
    </xf>
    <xf numFmtId="0" fontId="34" fillId="0" borderId="0" xfId="160" applyFont="1" applyBorder="1" applyAlignment="1">
      <alignment horizontal="right" vertical="center" wrapText="1"/>
      <protection/>
    </xf>
    <xf numFmtId="0" fontId="35" fillId="0" borderId="0" xfId="160" applyFont="1" applyBorder="1" applyAlignment="1">
      <alignment horizontal="center" vertical="center" wrapText="1"/>
      <protection/>
    </xf>
    <xf numFmtId="0" fontId="32" fillId="0" borderId="25" xfId="160" applyNumberFormat="1" applyFont="1" applyFill="1" applyBorder="1" applyAlignment="1" applyProtection="1">
      <alignment horizontal="right" vertical="center"/>
      <protection/>
    </xf>
    <xf numFmtId="0" fontId="6" fillId="0" borderId="26" xfId="160" applyFont="1" applyBorder="1" applyAlignment="1">
      <alignment horizontal="center" vertical="center" wrapText="1"/>
      <protection/>
    </xf>
    <xf numFmtId="0" fontId="6" fillId="3" borderId="27" xfId="160" applyFont="1" applyFill="1" applyBorder="1" applyAlignment="1">
      <alignment horizontal="center" vertical="center" wrapText="1"/>
      <protection/>
    </xf>
    <xf numFmtId="0" fontId="7" fillId="0" borderId="26" xfId="160" applyFont="1" applyBorder="1" applyAlignment="1">
      <alignment horizontal="center" vertical="center" wrapText="1"/>
      <protection/>
    </xf>
    <xf numFmtId="0" fontId="7" fillId="0" borderId="21" xfId="160" applyFont="1" applyBorder="1" applyAlignment="1">
      <alignment horizontal="center" vertical="center" wrapText="1"/>
      <protection/>
    </xf>
    <xf numFmtId="0" fontId="38" fillId="0" borderId="0" xfId="160" applyFont="1" applyBorder="1" applyAlignment="1">
      <alignment vertical="center" wrapText="1"/>
      <protection/>
    </xf>
    <xf numFmtId="0" fontId="39" fillId="0" borderId="0" xfId="160" applyFont="1" applyAlignment="1">
      <alignment horizontal="left"/>
      <protection/>
    </xf>
    <xf numFmtId="0" fontId="37" fillId="0" borderId="0" xfId="160" applyFont="1" applyAlignment="1">
      <alignment horizontal="left"/>
      <protection/>
    </xf>
    <xf numFmtId="0" fontId="3" fillId="0" borderId="0" xfId="160" applyFont="1">
      <alignment/>
      <protection/>
    </xf>
    <xf numFmtId="0" fontId="39" fillId="0" borderId="0" xfId="160" applyFont="1">
      <alignment/>
      <protection/>
    </xf>
    <xf numFmtId="0" fontId="40" fillId="0" borderId="0" xfId="160" applyFont="1">
      <alignment/>
      <protection/>
    </xf>
    <xf numFmtId="0" fontId="41" fillId="0" borderId="0" xfId="160" applyFont="1">
      <alignment/>
      <protection/>
    </xf>
    <xf numFmtId="4" fontId="6" fillId="3" borderId="28" xfId="160" applyNumberFormat="1" applyFont="1" applyFill="1" applyBorder="1" applyAlignment="1" applyProtection="1">
      <alignment vertical="center" wrapText="1"/>
      <protection hidden="1" locked="0"/>
    </xf>
    <xf numFmtId="0" fontId="59" fillId="0" borderId="28" xfId="160" applyFont="1" applyBorder="1" applyAlignment="1">
      <alignment vertical="center" wrapText="1"/>
      <protection/>
    </xf>
    <xf numFmtId="0" fontId="65" fillId="0" borderId="28" xfId="160" applyBorder="1" applyAlignment="1">
      <alignment/>
      <protection/>
    </xf>
    <xf numFmtId="0" fontId="31" fillId="0" borderId="0" xfId="160" applyFont="1" applyBorder="1">
      <alignment/>
      <protection/>
    </xf>
    <xf numFmtId="0" fontId="32" fillId="0" borderId="0" xfId="160" applyNumberFormat="1" applyFont="1" applyFill="1" applyAlignment="1" applyProtection="1">
      <alignment vertical="center" wrapText="1"/>
      <protection/>
    </xf>
    <xf numFmtId="0" fontId="83" fillId="0" borderId="0" xfId="155" applyFont="1" applyAlignment="1">
      <alignment horizontal="left"/>
      <protection/>
    </xf>
    <xf numFmtId="0" fontId="6" fillId="0" borderId="21" xfId="168" applyFont="1" applyBorder="1" applyAlignment="1">
      <alignment horizontal="center" vertical="center" wrapText="1"/>
      <protection/>
    </xf>
    <xf numFmtId="0" fontId="6" fillId="0" borderId="21" xfId="168" applyFont="1" applyBorder="1" applyAlignment="1">
      <alignment horizontal="centerContinuous" vertical="center" wrapText="1"/>
      <protection/>
    </xf>
    <xf numFmtId="0" fontId="7" fillId="0" borderId="21" xfId="168" applyFont="1" applyBorder="1" applyAlignment="1">
      <alignment horizontal="center" vertical="center" wrapText="1"/>
      <protection/>
    </xf>
    <xf numFmtId="0" fontId="83" fillId="0" borderId="21" xfId="155" applyFont="1" applyBorder="1" applyAlignment="1" quotePrefix="1">
      <alignment horizontal="center" vertical="center" wrapText="1"/>
      <protection/>
    </xf>
    <xf numFmtId="2" fontId="83" fillId="0" borderId="21" xfId="155" applyNumberFormat="1" applyFont="1" applyBorder="1" applyAlignment="1" quotePrefix="1">
      <alignment horizontal="center" vertical="center" wrapText="1"/>
      <protection/>
    </xf>
    <xf numFmtId="0" fontId="83" fillId="0" borderId="21" xfId="155" applyFont="1" applyBorder="1" applyAlignment="1" quotePrefix="1">
      <alignment horizontal="center" vertical="center" wrapText="1"/>
      <protection/>
    </xf>
    <xf numFmtId="2" fontId="19" fillId="3" borderId="26" xfId="168" applyNumberFormat="1" applyFont="1" applyFill="1" applyBorder="1" applyAlignment="1">
      <alignment horizontal="center" vertical="center" wrapText="1"/>
      <protection/>
    </xf>
    <xf numFmtId="2" fontId="6" fillId="3" borderId="26" xfId="168" applyNumberFormat="1" applyFont="1" applyFill="1" applyBorder="1" applyAlignment="1">
      <alignment horizontal="center" vertical="center" wrapText="1"/>
      <protection/>
    </xf>
    <xf numFmtId="49" fontId="83" fillId="0" borderId="21" xfId="155" applyNumberFormat="1" applyFont="1" applyBorder="1" applyAlignment="1" quotePrefix="1">
      <alignment horizontal="center" vertical="center" wrapText="1"/>
      <protection/>
    </xf>
    <xf numFmtId="0" fontId="83" fillId="0" borderId="21" xfId="155" applyFont="1" applyFill="1" applyBorder="1" applyAlignment="1" quotePrefix="1">
      <alignment horizontal="center" vertical="center" wrapText="1"/>
      <protection/>
    </xf>
    <xf numFmtId="49" fontId="19" fillId="0" borderId="21" xfId="147" applyNumberFormat="1" applyFont="1" applyFill="1" applyBorder="1" applyAlignment="1">
      <alignment horizontal="center" vertical="center"/>
      <protection/>
    </xf>
    <xf numFmtId="49" fontId="83" fillId="0" borderId="21" xfId="155" applyNumberFormat="1" applyFont="1" applyFill="1" applyBorder="1" applyAlignment="1">
      <alignment horizontal="center" vertical="center" wrapText="1"/>
      <protection/>
    </xf>
    <xf numFmtId="2" fontId="83" fillId="0" borderId="21" xfId="161" applyNumberFormat="1" applyFont="1" applyBorder="1" applyAlignment="1" quotePrefix="1">
      <alignment horizontal="center" vertical="center" wrapText="1"/>
      <protection/>
    </xf>
    <xf numFmtId="0" fontId="6" fillId="0" borderId="0" xfId="147" applyFont="1" applyAlignment="1">
      <alignment/>
      <protection/>
    </xf>
    <xf numFmtId="49" fontId="6" fillId="11" borderId="21" xfId="154" applyNumberFormat="1" applyFont="1" applyFill="1" applyBorder="1" applyAlignment="1" applyProtection="1">
      <alignment horizontal="center" vertical="center" wrapText="1"/>
      <protection/>
    </xf>
    <xf numFmtId="0" fontId="6" fillId="11" borderId="21" xfId="168" applyFont="1" applyFill="1" applyBorder="1" applyAlignment="1">
      <alignment horizontal="center" vertical="center" wrapText="1"/>
      <protection/>
    </xf>
    <xf numFmtId="0" fontId="6" fillId="11" borderId="21" xfId="154" applyNumberFormat="1" applyFont="1" applyFill="1" applyBorder="1" applyAlignment="1" applyProtection="1">
      <alignment horizontal="center" vertical="center" wrapText="1"/>
      <protection/>
    </xf>
    <xf numFmtId="0" fontId="7" fillId="11" borderId="21" xfId="168" applyFont="1" applyFill="1" applyBorder="1" applyAlignment="1">
      <alignment horizontal="center" vertical="center" wrapText="1"/>
      <protection/>
    </xf>
    <xf numFmtId="2" fontId="6" fillId="11" borderId="21" xfId="168" applyNumberFormat="1" applyFont="1" applyFill="1" applyBorder="1" applyAlignment="1">
      <alignment horizontal="center" vertical="center" wrapText="1"/>
      <protection/>
    </xf>
    <xf numFmtId="0" fontId="84" fillId="11" borderId="21" xfId="155" applyFont="1" applyFill="1" applyBorder="1" applyAlignment="1" quotePrefix="1">
      <alignment horizontal="center" vertical="center" wrapText="1"/>
      <protection/>
    </xf>
    <xf numFmtId="0" fontId="6" fillId="11" borderId="21" xfId="147" applyFont="1" applyFill="1" applyBorder="1" applyAlignment="1" quotePrefix="1">
      <alignment horizontal="center" vertical="center"/>
      <protection/>
    </xf>
    <xf numFmtId="49" fontId="84" fillId="11" borderId="21" xfId="155" applyNumberFormat="1" applyFont="1" applyFill="1" applyBorder="1" applyAlignment="1">
      <alignment horizontal="center" vertical="center" wrapText="1"/>
      <protection/>
    </xf>
    <xf numFmtId="49" fontId="6" fillId="11" borderId="21" xfId="147" applyNumberFormat="1" applyFont="1" applyFill="1" applyBorder="1" applyAlignment="1">
      <alignment horizontal="center" vertical="center"/>
      <protection/>
    </xf>
    <xf numFmtId="2" fontId="84" fillId="11" borderId="21" xfId="144" applyNumberFormat="1" applyFont="1" applyFill="1" applyBorder="1" applyAlignment="1" quotePrefix="1">
      <alignment horizontal="center" vertical="center" wrapText="1"/>
      <protection/>
    </xf>
    <xf numFmtId="49" fontId="6" fillId="11" borderId="21" xfId="168" applyNumberFormat="1" applyFont="1" applyFill="1" applyBorder="1" applyAlignment="1">
      <alignment horizontal="center" vertical="center" wrapText="1"/>
      <protection/>
    </xf>
    <xf numFmtId="2" fontId="83" fillId="0" borderId="21" xfId="155" applyNumberFormat="1" applyFont="1" applyBorder="1" applyAlignment="1" quotePrefix="1">
      <alignment vertical="center" wrapText="1"/>
      <protection/>
    </xf>
    <xf numFmtId="2" fontId="83" fillId="53" borderId="21" xfId="147" applyNumberFormat="1" applyFont="1" applyFill="1" applyBorder="1" applyAlignment="1" quotePrefix="1">
      <alignment vertical="center" wrapText="1"/>
      <protection/>
    </xf>
    <xf numFmtId="2" fontId="19" fillId="53" borderId="21" xfId="147" applyNumberFormat="1" applyFont="1" applyFill="1" applyBorder="1" applyAlignment="1" quotePrefix="1">
      <alignment vertical="center" wrapText="1"/>
      <protection/>
    </xf>
    <xf numFmtId="0" fontId="7" fillId="0" borderId="21" xfId="144" applyFont="1" applyBorder="1" applyAlignment="1">
      <alignment vertical="top" wrapText="1"/>
      <protection/>
    </xf>
    <xf numFmtId="0" fontId="7" fillId="0" borderId="21" xfId="144" applyFont="1" applyBorder="1" applyAlignment="1">
      <alignment horizontal="center" vertical="center"/>
      <protection/>
    </xf>
    <xf numFmtId="0" fontId="7" fillId="0" borderId="29" xfId="144" applyFont="1" applyBorder="1" applyAlignment="1">
      <alignment horizontal="center"/>
      <protection/>
    </xf>
    <xf numFmtId="0" fontId="7" fillId="0" borderId="29" xfId="144" applyFont="1" applyBorder="1" applyAlignment="1">
      <alignment horizontal="center" wrapText="1"/>
      <protection/>
    </xf>
    <xf numFmtId="0" fontId="20" fillId="0" borderId="21" xfId="144" applyFont="1" applyBorder="1" applyAlignment="1">
      <alignment horizontal="center" vertical="center"/>
      <protection/>
    </xf>
    <xf numFmtId="0" fontId="84" fillId="0" borderId="0" xfId="144" applyFont="1">
      <alignment/>
      <protection/>
    </xf>
    <xf numFmtId="0" fontId="19" fillId="0" borderId="30" xfId="0" applyFont="1" applyBorder="1" applyAlignment="1">
      <alignment horizontal="center" vertical="top" wrapText="1"/>
    </xf>
    <xf numFmtId="49" fontId="83" fillId="0" borderId="21" xfId="155" applyNumberFormat="1" applyFont="1" applyBorder="1" applyAlignment="1">
      <alignment horizontal="center" vertical="center" wrapText="1"/>
      <protection/>
    </xf>
    <xf numFmtId="2" fontId="7" fillId="11" borderId="21" xfId="168" applyNumberFormat="1" applyFont="1" applyFill="1" applyBorder="1" applyAlignment="1">
      <alignment horizontal="center" vertical="center" wrapText="1"/>
      <protection/>
    </xf>
    <xf numFmtId="49" fontId="6" fillId="21" borderId="21" xfId="168" applyNumberFormat="1" applyFont="1" applyFill="1" applyBorder="1" applyAlignment="1">
      <alignment horizontal="center"/>
      <protection/>
    </xf>
    <xf numFmtId="0" fontId="6" fillId="21" borderId="21" xfId="168" applyFont="1" applyFill="1" applyBorder="1" applyAlignment="1">
      <alignment horizontal="center" vertical="center" wrapText="1"/>
      <protection/>
    </xf>
    <xf numFmtId="2" fontId="7" fillId="21" borderId="21" xfId="168" applyNumberFormat="1" applyFont="1" applyFill="1" applyBorder="1" applyAlignment="1">
      <alignment horizontal="center" vertical="center" wrapText="1"/>
      <protection/>
    </xf>
    <xf numFmtId="2" fontId="19" fillId="53" borderId="21" xfId="168" applyNumberFormat="1" applyFont="1" applyFill="1" applyBorder="1" applyAlignment="1">
      <alignment horizontal="center" vertical="center" wrapText="1"/>
      <protection/>
    </xf>
    <xf numFmtId="2" fontId="6" fillId="21" borderId="21" xfId="168" applyNumberFormat="1" applyFont="1" applyFill="1" applyBorder="1" applyAlignment="1">
      <alignment horizontal="right" vertical="center"/>
      <protection/>
    </xf>
    <xf numFmtId="0" fontId="83" fillId="0" borderId="21" xfId="144" applyFont="1" applyBorder="1" applyAlignment="1">
      <alignment horizontal="center" vertical="center"/>
      <protection/>
    </xf>
    <xf numFmtId="0" fontId="7" fillId="0" borderId="0" xfId="160" applyFont="1" applyBorder="1" applyAlignment="1">
      <alignment/>
      <protection/>
    </xf>
    <xf numFmtId="2" fontId="84" fillId="9" borderId="21" xfId="160" applyNumberFormat="1" applyFont="1" applyFill="1" applyBorder="1" applyAlignment="1">
      <alignment vertical="center" wrapText="1"/>
      <protection/>
    </xf>
    <xf numFmtId="4" fontId="6" fillId="3" borderId="0" xfId="160" applyNumberFormat="1" applyFont="1" applyFill="1" applyBorder="1" applyAlignment="1" applyProtection="1">
      <alignment vertical="center" wrapText="1"/>
      <protection hidden="1" locked="0"/>
    </xf>
    <xf numFmtId="0" fontId="59" fillId="0" borderId="0" xfId="160" applyFont="1" applyBorder="1" applyAlignment="1">
      <alignment vertical="center" wrapText="1"/>
      <protection/>
    </xf>
    <xf numFmtId="0" fontId="65" fillId="0" borderId="0" xfId="160" applyBorder="1" applyAlignment="1">
      <alignment/>
      <protection/>
    </xf>
    <xf numFmtId="0" fontId="37" fillId="0" borderId="0" xfId="160" applyFont="1" applyAlignment="1">
      <alignment horizontal="center"/>
      <protection/>
    </xf>
    <xf numFmtId="0" fontId="83" fillId="0" borderId="0" xfId="150" applyFont="1" applyAlignment="1">
      <alignment horizontal="left"/>
      <protection/>
    </xf>
    <xf numFmtId="49" fontId="19" fillId="3" borderId="31" xfId="168" applyNumberFormat="1" applyFont="1" applyFill="1" applyBorder="1" applyAlignment="1">
      <alignment horizontal="center" vertical="center" wrapText="1"/>
      <protection/>
    </xf>
    <xf numFmtId="0" fontId="65" fillId="0" borderId="0" xfId="140">
      <alignment/>
      <protection/>
    </xf>
    <xf numFmtId="0" fontId="83" fillId="0" borderId="0" xfId="140" applyFont="1">
      <alignment/>
      <protection/>
    </xf>
    <xf numFmtId="0" fontId="83" fillId="0" borderId="0" xfId="140" applyFont="1" applyAlignment="1">
      <alignment horizontal="right"/>
      <protection/>
    </xf>
    <xf numFmtId="0" fontId="83" fillId="0" borderId="21" xfId="140" applyFont="1" applyBorder="1" applyAlignment="1">
      <alignment horizontal="center" vertical="center" wrapText="1"/>
      <protection/>
    </xf>
    <xf numFmtId="0" fontId="83" fillId="52" borderId="21" xfId="140" applyFont="1" applyFill="1" applyBorder="1" applyAlignment="1">
      <alignment horizontal="center" vertical="center" wrapText="1"/>
      <protection/>
    </xf>
    <xf numFmtId="0" fontId="84" fillId="0" borderId="21" xfId="140" applyFont="1" applyBorder="1" applyAlignment="1" quotePrefix="1">
      <alignment horizontal="center" vertical="center" wrapText="1"/>
      <protection/>
    </xf>
    <xf numFmtId="2" fontId="84" fillId="0" borderId="21" xfId="140" applyNumberFormat="1" applyFont="1" applyBorder="1" applyAlignment="1" quotePrefix="1">
      <alignment vertical="center" wrapText="1"/>
      <protection/>
    </xf>
    <xf numFmtId="2" fontId="84" fillId="52" borderId="21" xfId="140" applyNumberFormat="1" applyFont="1" applyFill="1" applyBorder="1" applyAlignment="1">
      <alignment vertical="center" wrapText="1"/>
      <protection/>
    </xf>
    <xf numFmtId="2" fontId="84" fillId="0" borderId="21" xfId="140" applyNumberFormat="1" applyFont="1" applyBorder="1" applyAlignment="1">
      <alignment vertical="center" wrapText="1"/>
      <protection/>
    </xf>
    <xf numFmtId="0" fontId="83" fillId="0" borderId="21" xfId="140" applyFont="1" applyBorder="1" applyAlignment="1" quotePrefix="1">
      <alignment horizontal="center" vertical="center" wrapText="1"/>
      <protection/>
    </xf>
    <xf numFmtId="2" fontId="83" fillId="0" borderId="21" xfId="140" applyNumberFormat="1" applyFont="1" applyBorder="1" applyAlignment="1" quotePrefix="1">
      <alignment horizontal="center" vertical="center" wrapText="1"/>
      <protection/>
    </xf>
    <xf numFmtId="2" fontId="84" fillId="0" borderId="21" xfId="140" applyNumberFormat="1" applyFont="1" applyBorder="1" applyAlignment="1" quotePrefix="1">
      <alignment horizontal="center" vertical="center" wrapText="1"/>
      <protection/>
    </xf>
    <xf numFmtId="0" fontId="84" fillId="0" borderId="0" xfId="140" applyFont="1">
      <alignment/>
      <protection/>
    </xf>
    <xf numFmtId="2" fontId="85" fillId="9" borderId="21" xfId="161" applyNumberFormat="1" applyFont="1" applyFill="1" applyBorder="1" applyAlignment="1" quotePrefix="1">
      <alignment vertical="center" wrapText="1"/>
      <protection/>
    </xf>
    <xf numFmtId="2" fontId="84" fillId="9" borderId="21" xfId="161" applyNumberFormat="1" applyFont="1" applyFill="1" applyBorder="1" applyAlignment="1">
      <alignment vertical="center" wrapText="1"/>
      <protection/>
    </xf>
    <xf numFmtId="2" fontId="85" fillId="9" borderId="21" xfId="147" applyNumberFormat="1" applyFont="1" applyFill="1" applyBorder="1" applyAlignment="1">
      <alignment vertical="center" wrapText="1"/>
      <protection/>
    </xf>
    <xf numFmtId="2" fontId="85" fillId="9" borderId="21" xfId="147" applyNumberFormat="1" applyFont="1" applyFill="1" applyBorder="1" applyAlignment="1" quotePrefix="1">
      <alignment vertical="center" wrapText="1"/>
      <protection/>
    </xf>
    <xf numFmtId="0" fontId="86" fillId="0" borderId="0" xfId="140" applyFont="1">
      <alignment/>
      <protection/>
    </xf>
    <xf numFmtId="0" fontId="87" fillId="0" borderId="0" xfId="140" applyFont="1">
      <alignment/>
      <protection/>
    </xf>
    <xf numFmtId="0" fontId="87" fillId="54" borderId="21" xfId="140" applyFont="1" applyFill="1" applyBorder="1" applyAlignment="1" quotePrefix="1">
      <alignment horizontal="center" vertical="center" wrapText="1"/>
      <protection/>
    </xf>
    <xf numFmtId="0" fontId="87" fillId="54" borderId="21" xfId="140" applyFont="1" applyFill="1" applyBorder="1" applyAlignment="1">
      <alignment horizontal="center" vertical="center" wrapText="1"/>
      <protection/>
    </xf>
    <xf numFmtId="2" fontId="87" fillId="54" borderId="21" xfId="140" applyNumberFormat="1" applyFont="1" applyFill="1" applyBorder="1" applyAlignment="1">
      <alignment horizontal="center" vertical="center" wrapText="1"/>
      <protection/>
    </xf>
    <xf numFmtId="2" fontId="87" fillId="54" borderId="21" xfId="140" applyNumberFormat="1" applyFont="1" applyFill="1" applyBorder="1" applyAlignment="1" quotePrefix="1">
      <alignment vertical="center" wrapText="1"/>
      <protection/>
    </xf>
    <xf numFmtId="2" fontId="87" fillId="54" borderId="21" xfId="140" applyNumberFormat="1" applyFont="1" applyFill="1" applyBorder="1" applyAlignment="1">
      <alignment vertical="center" wrapText="1"/>
      <protection/>
    </xf>
    <xf numFmtId="0" fontId="83" fillId="0" borderId="0" xfId="160" applyFont="1" applyAlignment="1">
      <alignment horizontal="left"/>
      <protection/>
    </xf>
    <xf numFmtId="2" fontId="65" fillId="0" borderId="0" xfId="160" applyNumberFormat="1">
      <alignment/>
      <protection/>
    </xf>
    <xf numFmtId="0" fontId="6" fillId="0" borderId="21" xfId="0" applyFont="1" applyBorder="1" applyAlignment="1" quotePrefix="1">
      <alignment horizontal="center" vertical="center" wrapText="1"/>
    </xf>
    <xf numFmtId="2" fontId="6" fillId="0" borderId="21" xfId="0" applyNumberFormat="1" applyFont="1" applyBorder="1" applyAlignment="1" quotePrefix="1">
      <alignment horizontal="center" vertical="center" wrapText="1"/>
    </xf>
    <xf numFmtId="0" fontId="19" fillId="53" borderId="31" xfId="168" applyFont="1" applyFill="1" applyBorder="1" applyAlignment="1">
      <alignment horizontal="center" vertical="center" wrapText="1"/>
      <protection/>
    </xf>
    <xf numFmtId="0" fontId="83" fillId="0" borderId="0" xfId="156" applyFont="1" applyAlignment="1">
      <alignment horizontal="left"/>
      <protection/>
    </xf>
    <xf numFmtId="0" fontId="19" fillId="0" borderId="0" xfId="147" applyFont="1" applyAlignment="1">
      <alignment horizontal="left"/>
      <protection/>
    </xf>
    <xf numFmtId="0" fontId="6" fillId="0" borderId="0" xfId="147" applyFont="1" applyAlignment="1">
      <alignment horizontal="center"/>
      <protection/>
    </xf>
    <xf numFmtId="0" fontId="6" fillId="0" borderId="26" xfId="147" applyFont="1" applyBorder="1" applyAlignment="1">
      <alignment horizontal="center" vertical="center"/>
      <protection/>
    </xf>
    <xf numFmtId="0" fontId="6" fillId="0" borderId="21" xfId="147" applyFont="1" applyBorder="1" applyAlignment="1">
      <alignment horizontal="center" vertical="center"/>
      <protection/>
    </xf>
    <xf numFmtId="49" fontId="6" fillId="54" borderId="21" xfId="154" applyNumberFormat="1" applyFont="1" applyFill="1" applyBorder="1" applyAlignment="1" applyProtection="1">
      <alignment horizontal="center" vertical="center" wrapText="1"/>
      <protection/>
    </xf>
    <xf numFmtId="0" fontId="6" fillId="54" borderId="21" xfId="154" applyNumberFormat="1" applyFont="1" applyFill="1" applyBorder="1" applyAlignment="1" applyProtection="1">
      <alignment horizontal="center" vertical="center" wrapText="1"/>
      <protection/>
    </xf>
    <xf numFmtId="0" fontId="6" fillId="54" borderId="21" xfId="154" applyNumberFormat="1" applyFont="1" applyFill="1" applyBorder="1" applyAlignment="1" applyProtection="1">
      <alignment horizontal="left" vertical="center" wrapText="1"/>
      <protection/>
    </xf>
    <xf numFmtId="0" fontId="19" fillId="54" borderId="21" xfId="147" applyFont="1" applyFill="1" applyBorder="1">
      <alignment/>
      <protection/>
    </xf>
    <xf numFmtId="2" fontId="6" fillId="54" borderId="21" xfId="147" applyNumberFormat="1" applyFont="1" applyFill="1" applyBorder="1" applyAlignment="1">
      <alignment horizontal="center"/>
      <protection/>
    </xf>
    <xf numFmtId="0" fontId="0" fillId="0" borderId="0" xfId="147" applyFill="1">
      <alignment/>
      <protection/>
    </xf>
    <xf numFmtId="2" fontId="6" fillId="0" borderId="21" xfId="147" applyNumberFormat="1" applyFont="1" applyBorder="1" applyAlignment="1">
      <alignment horizontal="center" vertical="center"/>
      <protection/>
    </xf>
    <xf numFmtId="49" fontId="6" fillId="0" borderId="31" xfId="154" applyNumberFormat="1" applyFont="1" applyFill="1" applyBorder="1" applyAlignment="1" applyProtection="1">
      <alignment horizontal="center" vertical="center" wrapText="1"/>
      <protection/>
    </xf>
    <xf numFmtId="0" fontId="7" fillId="0" borderId="21" xfId="166" applyFont="1" applyBorder="1" applyAlignment="1">
      <alignment horizontal="center" vertical="center" wrapText="1"/>
      <protection/>
    </xf>
    <xf numFmtId="4" fontId="42" fillId="54" borderId="31" xfId="147" applyNumberFormat="1" applyFont="1" applyFill="1" applyBorder="1" applyAlignment="1">
      <alignment horizontal="center"/>
      <protection/>
    </xf>
    <xf numFmtId="0" fontId="0" fillId="0" borderId="0" xfId="147" applyBorder="1">
      <alignment/>
      <protection/>
    </xf>
    <xf numFmtId="0" fontId="19" fillId="0" borderId="28" xfId="147" applyFont="1" applyBorder="1">
      <alignment/>
      <protection/>
    </xf>
    <xf numFmtId="0" fontId="6" fillId="0" borderId="28" xfId="147" applyFont="1" applyBorder="1" applyAlignment="1">
      <alignment horizontal="center"/>
      <protection/>
    </xf>
    <xf numFmtId="0" fontId="0" fillId="0" borderId="28" xfId="147" applyBorder="1">
      <alignment/>
      <protection/>
    </xf>
    <xf numFmtId="0" fontId="19" fillId="53" borderId="0" xfId="147" applyFont="1" applyFill="1">
      <alignment/>
      <protection/>
    </xf>
    <xf numFmtId="0" fontId="6" fillId="53" borderId="0" xfId="147" applyFont="1" applyFill="1" applyAlignment="1">
      <alignment horizontal="left"/>
      <protection/>
    </xf>
    <xf numFmtId="0" fontId="83" fillId="0" borderId="0" xfId="150" applyFont="1" applyAlignment="1">
      <alignment vertical="top" wrapText="1"/>
      <protection/>
    </xf>
    <xf numFmtId="1" fontId="6" fillId="0" borderId="21" xfId="147" applyNumberFormat="1" applyFont="1" applyBorder="1" applyAlignment="1">
      <alignment horizontal="center" vertical="center"/>
      <protection/>
    </xf>
    <xf numFmtId="0" fontId="7" fillId="0" borderId="21" xfId="166" applyFont="1" applyBorder="1" applyAlignment="1">
      <alignment horizontal="center" vertical="center"/>
      <protection/>
    </xf>
    <xf numFmtId="2" fontId="84" fillId="0" borderId="31" xfId="144" applyNumberFormat="1" applyFont="1" applyBorder="1" applyAlignment="1" quotePrefix="1">
      <alignment vertical="center" wrapText="1"/>
      <protection/>
    </xf>
    <xf numFmtId="0" fontId="83" fillId="0" borderId="0" xfId="150" applyFont="1" applyAlignment="1">
      <alignment horizontal="left" wrapText="1"/>
      <protection/>
    </xf>
    <xf numFmtId="2" fontId="84" fillId="0" borderId="21" xfId="140" applyNumberFormat="1" applyFont="1" applyFill="1" applyBorder="1" applyAlignment="1">
      <alignment vertical="center" wrapText="1"/>
      <protection/>
    </xf>
    <xf numFmtId="0" fontId="83" fillId="0" borderId="0" xfId="150" applyFont="1" applyAlignment="1">
      <alignment/>
      <protection/>
    </xf>
    <xf numFmtId="0" fontId="83" fillId="0" borderId="0" xfId="158" applyFont="1" applyAlignment="1">
      <alignment wrapText="1"/>
      <protection/>
    </xf>
    <xf numFmtId="2" fontId="6" fillId="0" borderId="21" xfId="0" applyNumberFormat="1" applyFont="1" applyBorder="1" applyAlignment="1">
      <alignment vertical="center" wrapText="1"/>
    </xf>
    <xf numFmtId="0" fontId="83" fillId="0" borderId="21" xfId="140" applyFont="1" applyBorder="1" applyAlignment="1">
      <alignment horizontal="center" vertical="center" wrapText="1"/>
      <protection/>
    </xf>
    <xf numFmtId="2" fontId="84" fillId="53" borderId="21" xfId="140" applyNumberFormat="1" applyFont="1" applyFill="1" applyBorder="1" applyAlignment="1">
      <alignment vertical="center" wrapText="1"/>
      <protection/>
    </xf>
    <xf numFmtId="2" fontId="84" fillId="0" borderId="21" xfId="161" applyNumberFormat="1" applyFont="1" applyBorder="1" applyAlignment="1" quotePrefix="1">
      <alignment vertical="center" wrapText="1"/>
      <protection/>
    </xf>
    <xf numFmtId="2" fontId="83" fillId="0" borderId="21" xfId="140" applyNumberFormat="1" applyFont="1" applyBorder="1" applyAlignment="1" quotePrefix="1">
      <alignment vertical="center" wrapText="1"/>
      <protection/>
    </xf>
    <xf numFmtId="0" fontId="31" fillId="0" borderId="0" xfId="160" applyFont="1" applyAlignment="1">
      <alignment horizontal="left" vertical="center" wrapText="1"/>
      <protection/>
    </xf>
    <xf numFmtId="4" fontId="30" fillId="3" borderId="32" xfId="160" applyNumberFormat="1" applyFont="1" applyFill="1" applyBorder="1" applyAlignment="1">
      <alignment horizontal="center" vertical="center" wrapText="1"/>
      <protection/>
    </xf>
    <xf numFmtId="0" fontId="65" fillId="0" borderId="0" xfId="160" applyFont="1">
      <alignment/>
      <protection/>
    </xf>
    <xf numFmtId="4" fontId="30" fillId="3" borderId="32" xfId="160" applyNumberFormat="1" applyFont="1" applyFill="1" applyBorder="1" applyAlignment="1" applyProtection="1">
      <alignment horizontal="center" vertical="center" wrapText="1"/>
      <protection hidden="1" locked="0"/>
    </xf>
    <xf numFmtId="4" fontId="30" fillId="3" borderId="21" xfId="160" applyNumberFormat="1" applyFont="1" applyFill="1" applyBorder="1" applyAlignment="1" applyProtection="1">
      <alignment horizontal="center" vertical="center" wrapText="1"/>
      <protection hidden="1" locked="0"/>
    </xf>
    <xf numFmtId="0" fontId="83" fillId="0" borderId="0" xfId="150" applyFont="1" applyAlignment="1">
      <alignment wrapText="1"/>
      <protection/>
    </xf>
    <xf numFmtId="2" fontId="65" fillId="0" borderId="0" xfId="142" applyNumberFormat="1" applyBorder="1" applyAlignment="1">
      <alignment vertical="center"/>
      <protection/>
    </xf>
    <xf numFmtId="0" fontId="65" fillId="0" borderId="0" xfId="160" applyBorder="1">
      <alignment/>
      <protection/>
    </xf>
    <xf numFmtId="0" fontId="31" fillId="0" borderId="0" xfId="160" applyFont="1" applyBorder="1" applyAlignment="1">
      <alignment horizontal="left" vertical="top" wrapText="1"/>
      <protection/>
    </xf>
    <xf numFmtId="0" fontId="6" fillId="3" borderId="21" xfId="160" applyFont="1" applyFill="1" applyBorder="1" applyAlignment="1">
      <alignment horizontal="center" vertical="center" wrapText="1"/>
      <protection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wrapText="1"/>
    </xf>
    <xf numFmtId="4" fontId="30" fillId="0" borderId="32" xfId="160" applyNumberFormat="1" applyFont="1" applyBorder="1" applyAlignment="1">
      <alignment horizontal="center" vertical="center"/>
      <protection/>
    </xf>
    <xf numFmtId="4" fontId="30" fillId="0" borderId="26" xfId="160" applyNumberFormat="1" applyFont="1" applyBorder="1" applyAlignment="1">
      <alignment horizontal="center" vertical="center"/>
      <protection/>
    </xf>
    <xf numFmtId="2" fontId="30" fillId="0" borderId="21" xfId="0" applyNumberFormat="1" applyFont="1" applyBorder="1" applyAlignment="1">
      <alignment vertical="center"/>
    </xf>
    <xf numFmtId="2" fontId="88" fillId="0" borderId="21" xfId="150" applyNumberFormat="1" applyFont="1" applyBorder="1" applyAlignment="1">
      <alignment vertical="center" wrapText="1"/>
      <protection/>
    </xf>
    <xf numFmtId="4" fontId="30" fillId="3" borderId="21" xfId="160" applyNumberFormat="1" applyFont="1" applyFill="1" applyBorder="1" applyAlignment="1">
      <alignment horizontal="center" vertical="center" wrapText="1"/>
      <protection/>
    </xf>
    <xf numFmtId="2" fontId="30" fillId="0" borderId="26" xfId="0" applyNumberFormat="1" applyFont="1" applyBorder="1" applyAlignment="1">
      <alignment vertical="center"/>
    </xf>
    <xf numFmtId="2" fontId="88" fillId="0" borderId="26" xfId="150" applyNumberFormat="1" applyFont="1" applyBorder="1" applyAlignment="1">
      <alignment vertical="center" wrapText="1"/>
      <protection/>
    </xf>
    <xf numFmtId="0" fontId="30" fillId="0" borderId="21" xfId="147" applyFont="1" applyBorder="1" applyAlignment="1">
      <alignment vertical="center"/>
      <protection/>
    </xf>
    <xf numFmtId="0" fontId="83" fillId="0" borderId="0" xfId="142" applyFont="1">
      <alignment/>
      <protection/>
    </xf>
    <xf numFmtId="0" fontId="83" fillId="0" borderId="0" xfId="150" applyFont="1" applyAlignment="1">
      <alignment horizontal="left"/>
      <protection/>
    </xf>
    <xf numFmtId="0" fontId="34" fillId="0" borderId="0" xfId="0" applyFont="1" applyBorder="1" applyAlignment="1">
      <alignment/>
    </xf>
    <xf numFmtId="49" fontId="6" fillId="0" borderId="0" xfId="168" applyNumberFormat="1" applyFont="1" applyBorder="1" applyAlignment="1">
      <alignment/>
      <protection/>
    </xf>
    <xf numFmtId="0" fontId="30" fillId="0" borderId="21" xfId="0" applyFont="1" applyBorder="1" applyAlignment="1">
      <alignment vertical="center" wrapText="1"/>
    </xf>
    <xf numFmtId="0" fontId="7" fillId="0" borderId="27" xfId="160" applyFont="1" applyBorder="1" applyAlignment="1">
      <alignment horizontal="center" vertical="center" wrapText="1"/>
      <protection/>
    </xf>
    <xf numFmtId="4" fontId="65" fillId="0" borderId="0" xfId="160" applyNumberFormat="1">
      <alignment/>
      <protection/>
    </xf>
    <xf numFmtId="0" fontId="83" fillId="0" borderId="0" xfId="150" applyFont="1" applyAlignment="1">
      <alignment horizontal="left"/>
      <protection/>
    </xf>
    <xf numFmtId="0" fontId="65" fillId="0" borderId="0" xfId="143">
      <alignment/>
      <protection/>
    </xf>
    <xf numFmtId="0" fontId="83" fillId="0" borderId="0" xfId="143" applyFont="1">
      <alignment/>
      <protection/>
    </xf>
    <xf numFmtId="0" fontId="83" fillId="0" borderId="0" xfId="143" applyFont="1" applyAlignment="1">
      <alignment horizontal="right"/>
      <protection/>
    </xf>
    <xf numFmtId="0" fontId="83" fillId="0" borderId="21" xfId="143" applyFont="1" applyBorder="1" applyAlignment="1">
      <alignment horizontal="center" vertical="center" wrapText="1"/>
      <protection/>
    </xf>
    <xf numFmtId="0" fontId="83" fillId="52" borderId="21" xfId="143" applyFont="1" applyFill="1" applyBorder="1" applyAlignment="1">
      <alignment horizontal="center" vertical="center" wrapText="1"/>
      <protection/>
    </xf>
    <xf numFmtId="0" fontId="84" fillId="0" borderId="0" xfId="143" applyFont="1" applyAlignment="1">
      <alignment horizontal="left"/>
      <protection/>
    </xf>
    <xf numFmtId="2" fontId="85" fillId="9" borderId="21" xfId="140" applyNumberFormat="1" applyFont="1" applyFill="1" applyBorder="1" applyAlignment="1" quotePrefix="1">
      <alignment vertical="center" wrapText="1"/>
      <protection/>
    </xf>
    <xf numFmtId="2" fontId="84" fillId="9" borderId="21" xfId="140" applyNumberFormat="1" applyFont="1" applyFill="1" applyBorder="1" applyAlignment="1">
      <alignment vertical="center" wrapText="1"/>
      <protection/>
    </xf>
    <xf numFmtId="0" fontId="84" fillId="0" borderId="0" xfId="143" applyFont="1" applyAlignment="1">
      <alignment horizontal="center" wrapText="1"/>
      <protection/>
    </xf>
    <xf numFmtId="0" fontId="83" fillId="0" borderId="0" xfId="143" applyFont="1" applyAlignment="1">
      <alignment horizontal="center"/>
      <protection/>
    </xf>
    <xf numFmtId="0" fontId="83" fillId="0" borderId="0" xfId="140" applyFont="1" applyAlignment="1">
      <alignment horizontal="center"/>
      <protection/>
    </xf>
    <xf numFmtId="0" fontId="83" fillId="0" borderId="0" xfId="150" applyFont="1" applyAlignment="1">
      <alignment horizontal="left"/>
      <protection/>
    </xf>
    <xf numFmtId="0" fontId="84" fillId="0" borderId="0" xfId="158" applyFont="1" applyAlignment="1">
      <alignment horizontal="center"/>
      <protection/>
    </xf>
    <xf numFmtId="0" fontId="83" fillId="0" borderId="0" xfId="158" applyFont="1" applyAlignment="1">
      <alignment horizontal="center"/>
      <protection/>
    </xf>
    <xf numFmtId="0" fontId="37" fillId="0" borderId="26" xfId="160" applyFont="1" applyBorder="1" applyAlignment="1">
      <alignment horizontal="center" vertical="top" wrapText="1"/>
      <protection/>
    </xf>
    <xf numFmtId="0" fontId="33" fillId="0" borderId="0" xfId="160" applyFont="1" applyAlignment="1">
      <alignment horizontal="center" vertical="center" wrapText="1"/>
      <protection/>
    </xf>
    <xf numFmtId="0" fontId="6" fillId="3" borderId="33" xfId="160" applyFont="1" applyFill="1" applyBorder="1" applyAlignment="1">
      <alignment horizontal="center" vertical="center"/>
      <protection/>
    </xf>
    <xf numFmtId="0" fontId="6" fillId="3" borderId="25" xfId="160" applyFont="1" applyFill="1" applyBorder="1" applyAlignment="1">
      <alignment horizontal="center" vertical="center"/>
      <protection/>
    </xf>
    <xf numFmtId="0" fontId="6" fillId="3" borderId="27" xfId="160" applyFont="1" applyFill="1" applyBorder="1" applyAlignment="1">
      <alignment horizontal="center" vertical="center"/>
      <protection/>
    </xf>
    <xf numFmtId="0" fontId="7" fillId="0" borderId="34" xfId="160" applyFont="1" applyBorder="1" applyAlignment="1">
      <alignment horizontal="center" vertical="center" wrapText="1"/>
      <protection/>
    </xf>
    <xf numFmtId="0" fontId="7" fillId="0" borderId="35" xfId="160" applyFont="1" applyBorder="1" applyAlignment="1">
      <alignment horizontal="center" vertical="center" wrapText="1"/>
      <protection/>
    </xf>
    <xf numFmtId="0" fontId="34" fillId="0" borderId="0" xfId="147" applyFont="1" applyAlignment="1">
      <alignment horizontal="center" wrapText="1"/>
      <protection/>
    </xf>
    <xf numFmtId="0" fontId="84" fillId="0" borderId="0" xfId="143" applyFont="1" applyAlignment="1">
      <alignment horizontal="center"/>
      <protection/>
    </xf>
    <xf numFmtId="0" fontId="0" fillId="0" borderId="0" xfId="0" applyBorder="1" applyAlignment="1">
      <alignment/>
    </xf>
    <xf numFmtId="0" fontId="84" fillId="0" borderId="0" xfId="143" applyFont="1" applyAlignment="1">
      <alignment/>
      <protection/>
    </xf>
    <xf numFmtId="0" fontId="83" fillId="0" borderId="28" xfId="143" applyFont="1" applyBorder="1" applyAlignment="1">
      <alignment horizontal="center"/>
      <protection/>
    </xf>
    <xf numFmtId="0" fontId="83" fillId="0" borderId="0" xfId="158" applyFont="1" applyAlignment="1">
      <alignment/>
      <protection/>
    </xf>
    <xf numFmtId="0" fontId="84" fillId="0" borderId="0" xfId="144" applyFont="1" applyAlignment="1">
      <alignment horizontal="center"/>
      <protection/>
    </xf>
    <xf numFmtId="0" fontId="83" fillId="0" borderId="21" xfId="155" applyFont="1" applyBorder="1" applyAlignment="1" quotePrefix="1">
      <alignment horizontal="center" vertical="center" wrapText="1"/>
      <protection/>
    </xf>
    <xf numFmtId="2" fontId="83" fillId="0" borderId="21" xfId="155" applyNumberFormat="1" applyFont="1" applyBorder="1" applyAlignment="1" quotePrefix="1">
      <alignment horizontal="center" vertical="center" wrapText="1"/>
      <protection/>
    </xf>
    <xf numFmtId="0" fontId="65" fillId="0" borderId="0" xfId="138">
      <alignment/>
      <protection/>
    </xf>
    <xf numFmtId="0" fontId="65" fillId="0" borderId="21" xfId="138" applyBorder="1" applyAlignment="1">
      <alignment horizontal="center" vertical="center" wrapText="1"/>
      <protection/>
    </xf>
    <xf numFmtId="0" fontId="65" fillId="52" borderId="21" xfId="138" applyFill="1" applyBorder="1" applyAlignment="1">
      <alignment horizontal="center" vertical="center" wrapText="1"/>
      <protection/>
    </xf>
    <xf numFmtId="0" fontId="65" fillId="0" borderId="0" xfId="138" applyAlignment="1">
      <alignment horizontal="right"/>
      <protection/>
    </xf>
    <xf numFmtId="0" fontId="31" fillId="0" borderId="27" xfId="160" applyFont="1" applyBorder="1" applyAlignment="1">
      <alignment horizontal="center" vertical="top" wrapText="1"/>
      <protection/>
    </xf>
    <xf numFmtId="0" fontId="6" fillId="3" borderId="36" xfId="160" applyFont="1" applyFill="1" applyBorder="1" applyAlignment="1">
      <alignment horizontal="center" vertical="center" wrapText="1"/>
      <protection/>
    </xf>
    <xf numFmtId="0" fontId="6" fillId="3" borderId="0" xfId="160" applyFont="1" applyFill="1" applyBorder="1" applyAlignment="1">
      <alignment horizontal="center" vertical="center" wrapText="1"/>
      <protection/>
    </xf>
    <xf numFmtId="0" fontId="6" fillId="3" borderId="37" xfId="160" applyFont="1" applyFill="1" applyBorder="1" applyAlignment="1">
      <alignment horizontal="center" vertical="center" wrapText="1"/>
      <protection/>
    </xf>
    <xf numFmtId="0" fontId="7" fillId="0" borderId="28" xfId="160" applyFont="1" applyBorder="1" applyAlignment="1">
      <alignment horizontal="center" vertical="center" wrapText="1"/>
      <protection/>
    </xf>
    <xf numFmtId="0" fontId="7" fillId="0" borderId="38" xfId="160" applyFont="1" applyBorder="1" applyAlignment="1">
      <alignment horizontal="center" vertical="center" wrapText="1"/>
      <protection/>
    </xf>
    <xf numFmtId="0" fontId="7" fillId="0" borderId="39" xfId="160" applyFont="1" applyBorder="1" applyAlignment="1">
      <alignment horizontal="center" vertical="center" wrapText="1"/>
      <protection/>
    </xf>
    <xf numFmtId="0" fontId="36" fillId="0" borderId="38" xfId="160" applyFont="1" applyBorder="1" applyAlignment="1">
      <alignment horizontal="center" vertical="center" wrapText="1"/>
      <protection/>
    </xf>
    <xf numFmtId="2" fontId="87" fillId="53" borderId="21" xfId="140" applyNumberFormat="1" applyFont="1" applyFill="1" applyBorder="1" applyAlignment="1">
      <alignment horizontal="center" vertical="center" wrapText="1"/>
      <protection/>
    </xf>
    <xf numFmtId="2" fontId="87" fillId="53" borderId="21" xfId="140" applyNumberFormat="1" applyFont="1" applyFill="1" applyBorder="1" applyAlignment="1">
      <alignment vertical="center" wrapText="1"/>
      <protection/>
    </xf>
    <xf numFmtId="0" fontId="19" fillId="0" borderId="0" xfId="147" applyFont="1" applyAlignment="1">
      <alignment horizontal="center"/>
      <protection/>
    </xf>
    <xf numFmtId="0" fontId="84" fillId="0" borderId="21" xfId="140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84" fillId="52" borderId="21" xfId="0" applyFont="1" applyFill="1" applyBorder="1" applyAlignment="1">
      <alignment vertical="center" wrapText="1"/>
    </xf>
    <xf numFmtId="0" fontId="84" fillId="0" borderId="21" xfId="0" applyFont="1" applyBorder="1" applyAlignment="1">
      <alignment vertical="center"/>
    </xf>
    <xf numFmtId="0" fontId="84" fillId="0" borderId="21" xfId="0" applyFont="1" applyBorder="1" applyAlignment="1">
      <alignment vertical="center" wrapText="1"/>
    </xf>
    <xf numFmtId="2" fontId="84" fillId="52" borderId="21" xfId="0" applyNumberFormat="1" applyFont="1" applyFill="1" applyBorder="1" applyAlignment="1">
      <alignment vertical="center"/>
    </xf>
    <xf numFmtId="2" fontId="84" fillId="0" borderId="21" xfId="0" applyNumberFormat="1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vertical="center" wrapText="1"/>
    </xf>
    <xf numFmtId="2" fontId="19" fillId="52" borderId="21" xfId="0" applyNumberFormat="1" applyFont="1" applyFill="1" applyBorder="1" applyAlignment="1">
      <alignment vertical="center"/>
    </xf>
    <xf numFmtId="2" fontId="19" fillId="0" borderId="21" xfId="0" applyNumberFormat="1" applyFont="1" applyBorder="1" applyAlignment="1">
      <alignment vertical="center"/>
    </xf>
    <xf numFmtId="0" fontId="84" fillId="52" borderId="21" xfId="0" applyFont="1" applyFill="1" applyBorder="1" applyAlignment="1">
      <alignment vertical="center"/>
    </xf>
    <xf numFmtId="0" fontId="84" fillId="52" borderId="21" xfId="0" applyFont="1" applyFill="1" applyBorder="1" applyAlignment="1">
      <alignment horizontal="center" vertical="center"/>
    </xf>
    <xf numFmtId="0" fontId="6" fillId="0" borderId="21" xfId="0" applyNumberFormat="1" applyFont="1" applyBorder="1" applyAlignment="1" quotePrefix="1">
      <alignment vertical="center" wrapText="1"/>
    </xf>
    <xf numFmtId="2" fontId="84" fillId="54" borderId="21" xfId="140" applyNumberFormat="1" applyFont="1" applyFill="1" applyBorder="1" applyAlignment="1">
      <alignment vertical="center" wrapText="1"/>
      <protection/>
    </xf>
    <xf numFmtId="2" fontId="83" fillId="0" borderId="21" xfId="155" applyNumberFormat="1" applyFont="1" applyBorder="1" applyAlignment="1">
      <alignment vertical="center" wrapText="1"/>
      <protection/>
    </xf>
    <xf numFmtId="0" fontId="84" fillId="0" borderId="21" xfId="138" applyFont="1" applyBorder="1" applyAlignment="1" quotePrefix="1">
      <alignment horizontal="center" vertical="center" wrapText="1"/>
      <protection/>
    </xf>
    <xf numFmtId="0" fontId="84" fillId="0" borderId="21" xfId="138" applyFont="1" applyBorder="1" applyAlignment="1">
      <alignment horizontal="center" vertical="center" wrapText="1"/>
      <protection/>
    </xf>
    <xf numFmtId="0" fontId="84" fillId="0" borderId="21" xfId="138" applyFont="1" applyBorder="1" applyAlignment="1" quotePrefix="1">
      <alignment vertical="center" wrapText="1"/>
      <protection/>
    </xf>
    <xf numFmtId="2" fontId="84" fillId="0" borderId="21" xfId="138" applyNumberFormat="1" applyFont="1" applyBorder="1" applyAlignment="1">
      <alignment vertical="center" wrapText="1"/>
      <protection/>
    </xf>
    <xf numFmtId="2" fontId="84" fillId="52" borderId="21" xfId="138" applyNumberFormat="1" applyFont="1" applyFill="1" applyBorder="1" applyAlignment="1">
      <alignment vertical="center" wrapText="1"/>
      <protection/>
    </xf>
    <xf numFmtId="0" fontId="83" fillId="0" borderId="21" xfId="138" applyFont="1" applyBorder="1" applyAlignment="1">
      <alignment horizontal="center" vertical="center" wrapText="1"/>
      <protection/>
    </xf>
    <xf numFmtId="0" fontId="83" fillId="0" borderId="21" xfId="138" applyFont="1" applyBorder="1" applyAlignment="1" quotePrefix="1">
      <alignment horizontal="center" vertical="center" wrapText="1"/>
      <protection/>
    </xf>
    <xf numFmtId="0" fontId="83" fillId="0" borderId="21" xfId="138" applyFont="1" applyBorder="1" applyAlignment="1" quotePrefix="1">
      <alignment vertical="center" wrapText="1"/>
      <protection/>
    </xf>
    <xf numFmtId="2" fontId="83" fillId="0" borderId="21" xfId="138" applyNumberFormat="1" applyFont="1" applyBorder="1" applyAlignment="1">
      <alignment vertical="center" wrapText="1"/>
      <protection/>
    </xf>
    <xf numFmtId="2" fontId="83" fillId="52" borderId="21" xfId="138" applyNumberFormat="1" applyFont="1" applyFill="1" applyBorder="1" applyAlignment="1">
      <alignment vertical="center" wrapText="1"/>
      <protection/>
    </xf>
    <xf numFmtId="0" fontId="84" fillId="52" borderId="21" xfId="138" applyFont="1" applyFill="1" applyBorder="1" applyAlignment="1">
      <alignment horizontal="center" vertical="center" wrapText="1"/>
      <protection/>
    </xf>
    <xf numFmtId="0" fontId="84" fillId="52" borderId="21" xfId="138" applyFont="1" applyFill="1" applyBorder="1" applyAlignment="1">
      <alignment vertical="center" wrapText="1"/>
      <protection/>
    </xf>
    <xf numFmtId="0" fontId="84" fillId="0" borderId="0" xfId="138" applyFont="1" applyFill="1" applyBorder="1" applyAlignment="1">
      <alignment horizontal="center" vertical="center" wrapText="1"/>
      <protection/>
    </xf>
    <xf numFmtId="0" fontId="84" fillId="0" borderId="0" xfId="138" applyFont="1" applyFill="1" applyBorder="1" applyAlignment="1">
      <alignment vertical="center" wrapText="1"/>
      <protection/>
    </xf>
    <xf numFmtId="2" fontId="84" fillId="0" borderId="0" xfId="138" applyNumberFormat="1" applyFont="1" applyFill="1" applyBorder="1" applyAlignment="1">
      <alignment vertical="center" wrapText="1"/>
      <protection/>
    </xf>
    <xf numFmtId="0" fontId="65" fillId="0" borderId="0" xfId="138" applyFill="1">
      <alignment/>
      <protection/>
    </xf>
    <xf numFmtId="0" fontId="30" fillId="0" borderId="33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7" fillId="0" borderId="27" xfId="160" applyFont="1" applyBorder="1" applyAlignment="1">
      <alignment horizontal="center" vertical="center" wrapText="1"/>
      <protection/>
    </xf>
    <xf numFmtId="0" fontId="84" fillId="0" borderId="0" xfId="0" applyFont="1" applyAlignment="1">
      <alignment horizontal="left"/>
    </xf>
    <xf numFmtId="49" fontId="37" fillId="0" borderId="26" xfId="160" applyNumberFormat="1" applyFont="1" applyBorder="1" applyAlignment="1">
      <alignment horizontal="center" vertical="center" wrapText="1"/>
      <protection/>
    </xf>
    <xf numFmtId="49" fontId="30" fillId="0" borderId="36" xfId="0" applyNumberFormat="1" applyFont="1" applyBorder="1" applyAlignment="1">
      <alignment horizontal="center" vertical="center" wrapText="1"/>
    </xf>
    <xf numFmtId="49" fontId="30" fillId="0" borderId="21" xfId="0" applyNumberFormat="1" applyFont="1" applyBorder="1" applyAlignment="1">
      <alignment horizontal="center" vertical="center" wrapText="1"/>
    </xf>
    <xf numFmtId="49" fontId="31" fillId="0" borderId="21" xfId="160" applyNumberFormat="1" applyFont="1" applyBorder="1" applyAlignment="1">
      <alignment horizontal="center" vertical="top" wrapText="1"/>
      <protection/>
    </xf>
    <xf numFmtId="0" fontId="7" fillId="54" borderId="21" xfId="166" applyFont="1" applyFill="1" applyBorder="1" applyAlignment="1">
      <alignment horizontal="center" vertical="center" wrapText="1"/>
      <protection/>
    </xf>
    <xf numFmtId="1" fontId="6" fillId="54" borderId="21" xfId="147" applyNumberFormat="1" applyFont="1" applyFill="1" applyBorder="1" applyAlignment="1">
      <alignment horizontal="center" vertical="center"/>
      <protection/>
    </xf>
    <xf numFmtId="2" fontId="6" fillId="54" borderId="21" xfId="147" applyNumberFormat="1" applyFont="1" applyFill="1" applyBorder="1" applyAlignment="1">
      <alignment horizontal="center" vertical="center"/>
      <protection/>
    </xf>
    <xf numFmtId="0" fontId="7" fillId="54" borderId="21" xfId="166" applyFont="1" applyFill="1" applyBorder="1" applyAlignment="1">
      <alignment horizontal="center" vertical="center"/>
      <protection/>
    </xf>
    <xf numFmtId="49" fontId="83" fillId="0" borderId="21" xfId="140" applyNumberFormat="1" applyFont="1" applyBorder="1" applyAlignment="1">
      <alignment horizontal="center" vertical="center" wrapText="1"/>
      <protection/>
    </xf>
    <xf numFmtId="14" fontId="83" fillId="0" borderId="0" xfId="150" applyNumberFormat="1" applyFont="1" applyAlignment="1">
      <alignment horizontal="left" wrapText="1"/>
      <protection/>
    </xf>
    <xf numFmtId="0" fontId="83" fillId="0" borderId="0" xfId="143" applyFont="1" applyAlignment="1">
      <alignment/>
      <protection/>
    </xf>
    <xf numFmtId="0" fontId="84" fillId="0" borderId="0" xfId="143" applyFont="1" applyAlignment="1">
      <alignment wrapText="1"/>
      <protection/>
    </xf>
    <xf numFmtId="0" fontId="84" fillId="0" borderId="0" xfId="140" applyFont="1" applyAlignment="1">
      <alignment/>
      <protection/>
    </xf>
    <xf numFmtId="0" fontId="83" fillId="0" borderId="0" xfId="140" applyFont="1" applyAlignment="1">
      <alignment/>
      <protection/>
    </xf>
    <xf numFmtId="0" fontId="34" fillId="0" borderId="0" xfId="168" applyFont="1" applyBorder="1" applyAlignment="1" applyProtection="1">
      <alignment vertical="center" wrapText="1"/>
      <protection locked="0"/>
    </xf>
    <xf numFmtId="14" fontId="83" fillId="0" borderId="0" xfId="150" applyNumberFormat="1" applyFont="1" applyAlignment="1">
      <alignment horizontal="left" wrapText="1"/>
      <protection/>
    </xf>
    <xf numFmtId="0" fontId="83" fillId="0" borderId="0" xfId="150" applyFont="1" applyAlignment="1">
      <alignment horizontal="left" wrapText="1"/>
      <protection/>
    </xf>
    <xf numFmtId="0" fontId="83" fillId="0" borderId="0" xfId="142" applyFont="1" applyAlignment="1">
      <alignment horizontal="left"/>
      <protection/>
    </xf>
    <xf numFmtId="0" fontId="83" fillId="0" borderId="21" xfId="143" applyFont="1" applyBorder="1" applyAlignment="1">
      <alignment horizontal="center" vertical="center" wrapText="1"/>
      <protection/>
    </xf>
    <xf numFmtId="0" fontId="83" fillId="52" borderId="21" xfId="143" applyFont="1" applyFill="1" applyBorder="1" applyAlignment="1">
      <alignment horizontal="center" vertical="center" wrapText="1"/>
      <protection/>
    </xf>
    <xf numFmtId="0" fontId="89" fillId="0" borderId="0" xfId="143" applyFont="1" applyAlignment="1">
      <alignment horizontal="center" wrapText="1"/>
      <protection/>
    </xf>
    <xf numFmtId="0" fontId="84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/>
    </xf>
    <xf numFmtId="0" fontId="19" fillId="0" borderId="32" xfId="0" applyFont="1" applyBorder="1" applyAlignment="1">
      <alignment/>
    </xf>
    <xf numFmtId="0" fontId="83" fillId="0" borderId="0" xfId="140" applyFont="1" applyAlignment="1">
      <alignment horizontal="left"/>
      <protection/>
    </xf>
    <xf numFmtId="0" fontId="83" fillId="0" borderId="0" xfId="140" applyFont="1" applyAlignment="1">
      <alignment horizontal="left" wrapText="1"/>
      <protection/>
    </xf>
    <xf numFmtId="0" fontId="83" fillId="0" borderId="21" xfId="140" applyFont="1" applyBorder="1" applyAlignment="1">
      <alignment horizontal="center" vertical="center" wrapText="1"/>
      <protection/>
    </xf>
    <xf numFmtId="0" fontId="83" fillId="52" borderId="21" xfId="140" applyFont="1" applyFill="1" applyBorder="1" applyAlignment="1">
      <alignment horizontal="center" vertical="center" wrapText="1"/>
      <protection/>
    </xf>
    <xf numFmtId="0" fontId="84" fillId="0" borderId="0" xfId="140" applyFont="1" applyAlignment="1">
      <alignment horizontal="center"/>
      <protection/>
    </xf>
    <xf numFmtId="0" fontId="83" fillId="0" borderId="0" xfId="140" applyFont="1" applyAlignment="1">
      <alignment horizontal="center"/>
      <protection/>
    </xf>
    <xf numFmtId="0" fontId="90" fillId="0" borderId="21" xfId="140" applyFont="1" applyBorder="1" applyAlignment="1">
      <alignment horizontal="center" vertical="center" wrapText="1"/>
      <protection/>
    </xf>
    <xf numFmtId="0" fontId="91" fillId="0" borderId="21" xfId="140" applyFont="1" applyBorder="1" applyAlignment="1">
      <alignment horizontal="center" vertical="center" wrapText="1"/>
      <protection/>
    </xf>
    <xf numFmtId="0" fontId="91" fillId="0" borderId="31" xfId="140" applyFont="1" applyBorder="1" applyAlignment="1">
      <alignment horizontal="center" vertical="center" wrapText="1"/>
      <protection/>
    </xf>
    <xf numFmtId="0" fontId="91" fillId="0" borderId="26" xfId="140" applyFont="1" applyBorder="1" applyAlignment="1">
      <alignment horizontal="center" vertical="center" wrapText="1"/>
      <protection/>
    </xf>
    <xf numFmtId="0" fontId="89" fillId="0" borderId="0" xfId="140" applyFont="1" applyAlignment="1">
      <alignment horizontal="center"/>
      <protection/>
    </xf>
    <xf numFmtId="0" fontId="83" fillId="0" borderId="28" xfId="140" applyFont="1" applyBorder="1" applyAlignment="1">
      <alignment horizontal="center"/>
      <protection/>
    </xf>
    <xf numFmtId="0" fontId="83" fillId="0" borderId="34" xfId="140" applyFont="1" applyBorder="1" applyAlignment="1">
      <alignment horizontal="center" vertical="center" wrapText="1"/>
      <protection/>
    </xf>
    <xf numFmtId="0" fontId="83" fillId="0" borderId="32" xfId="140" applyFont="1" applyBorder="1" applyAlignment="1">
      <alignment horizontal="center" vertical="center" wrapText="1"/>
      <protection/>
    </xf>
    <xf numFmtId="0" fontId="83" fillId="0" borderId="31" xfId="140" applyFont="1" applyBorder="1" applyAlignment="1">
      <alignment horizontal="center" vertical="center" wrapText="1"/>
      <protection/>
    </xf>
    <xf numFmtId="0" fontId="83" fillId="0" borderId="26" xfId="140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left"/>
    </xf>
    <xf numFmtId="0" fontId="84" fillId="0" borderId="0" xfId="144" applyFont="1" applyAlignment="1">
      <alignment horizontal="center"/>
      <protection/>
    </xf>
    <xf numFmtId="0" fontId="83" fillId="0" borderId="0" xfId="150" applyFont="1" applyAlignment="1">
      <alignment horizontal="left"/>
      <protection/>
    </xf>
    <xf numFmtId="0" fontId="89" fillId="0" borderId="0" xfId="158" applyFont="1" applyAlignment="1">
      <alignment horizontal="center"/>
      <protection/>
    </xf>
    <xf numFmtId="0" fontId="92" fillId="0" borderId="0" xfId="158" applyFont="1" applyAlignment="1">
      <alignment horizontal="center"/>
      <protection/>
    </xf>
    <xf numFmtId="0" fontId="83" fillId="0" borderId="28" xfId="158" applyFont="1" applyBorder="1" applyAlignment="1">
      <alignment horizontal="center"/>
      <protection/>
    </xf>
    <xf numFmtId="0" fontId="65" fillId="52" borderId="21" xfId="138" applyFill="1" applyBorder="1" applyAlignment="1">
      <alignment horizontal="center" vertical="center" wrapText="1"/>
      <protection/>
    </xf>
    <xf numFmtId="0" fontId="65" fillId="0" borderId="21" xfId="138" applyBorder="1" applyAlignment="1">
      <alignment horizontal="center" vertical="center" wrapText="1"/>
      <protection/>
    </xf>
    <xf numFmtId="0" fontId="65" fillId="0" borderId="34" xfId="138" applyBorder="1" applyAlignment="1">
      <alignment horizontal="center" vertical="center" wrapText="1"/>
      <protection/>
    </xf>
    <xf numFmtId="0" fontId="65" fillId="0" borderId="35" xfId="138" applyBorder="1" applyAlignment="1">
      <alignment horizontal="center" vertical="center" wrapText="1"/>
      <protection/>
    </xf>
    <xf numFmtId="0" fontId="65" fillId="0" borderId="32" xfId="138" applyBorder="1" applyAlignment="1">
      <alignment horizontal="center" vertical="center" wrapText="1"/>
      <protection/>
    </xf>
    <xf numFmtId="0" fontId="65" fillId="52" borderId="34" xfId="138" applyFill="1" applyBorder="1" applyAlignment="1">
      <alignment horizontal="center" vertical="center" wrapText="1"/>
      <protection/>
    </xf>
    <xf numFmtId="0" fontId="65" fillId="52" borderId="35" xfId="138" applyFill="1" applyBorder="1" applyAlignment="1">
      <alignment horizontal="center" vertical="center" wrapText="1"/>
      <protection/>
    </xf>
    <xf numFmtId="0" fontId="65" fillId="52" borderId="32" xfId="138" applyFill="1" applyBorder="1" applyAlignment="1">
      <alignment horizontal="center" vertical="center" wrapText="1"/>
      <protection/>
    </xf>
    <xf numFmtId="0" fontId="6" fillId="3" borderId="39" xfId="160" applyFont="1" applyFill="1" applyBorder="1" applyAlignment="1">
      <alignment horizontal="center" vertical="center" wrapText="1"/>
      <protection/>
    </xf>
    <xf numFmtId="0" fontId="6" fillId="3" borderId="28" xfId="160" applyFont="1" applyFill="1" applyBorder="1" applyAlignment="1">
      <alignment horizontal="center" vertical="center" wrapText="1"/>
      <protection/>
    </xf>
    <xf numFmtId="0" fontId="6" fillId="3" borderId="38" xfId="160" applyFont="1" applyFill="1" applyBorder="1" applyAlignment="1">
      <alignment horizontal="center" vertical="center" wrapText="1"/>
      <protection/>
    </xf>
    <xf numFmtId="0" fontId="6" fillId="3" borderId="33" xfId="160" applyFont="1" applyFill="1" applyBorder="1" applyAlignment="1">
      <alignment horizontal="center" vertical="center" wrapText="1"/>
      <protection/>
    </xf>
    <xf numFmtId="0" fontId="6" fillId="3" borderId="25" xfId="160" applyFont="1" applyFill="1" applyBorder="1" applyAlignment="1">
      <alignment horizontal="center" vertical="center" wrapText="1"/>
      <protection/>
    </xf>
    <xf numFmtId="0" fontId="6" fillId="3" borderId="27" xfId="160" applyFont="1" applyFill="1" applyBorder="1" applyAlignment="1">
      <alignment horizontal="center" vertical="center" wrapText="1"/>
      <protection/>
    </xf>
    <xf numFmtId="0" fontId="7" fillId="0" borderId="31" xfId="160" applyFont="1" applyBorder="1" applyAlignment="1">
      <alignment horizontal="center" vertical="center" wrapText="1"/>
      <protection/>
    </xf>
    <xf numFmtId="0" fontId="7" fillId="0" borderId="40" xfId="160" applyFont="1" applyBorder="1" applyAlignment="1">
      <alignment horizontal="center" vertical="center" wrapText="1"/>
      <protection/>
    </xf>
    <xf numFmtId="0" fontId="7" fillId="0" borderId="26" xfId="160" applyFont="1" applyBorder="1" applyAlignment="1">
      <alignment horizontal="center" vertical="center" wrapText="1"/>
      <protection/>
    </xf>
    <xf numFmtId="0" fontId="6" fillId="3" borderId="34" xfId="160" applyFont="1" applyFill="1" applyBorder="1" applyAlignment="1">
      <alignment horizontal="center" vertical="center"/>
      <protection/>
    </xf>
    <xf numFmtId="0" fontId="6" fillId="3" borderId="35" xfId="160" applyFont="1" applyFill="1" applyBorder="1" applyAlignment="1">
      <alignment horizontal="center" vertical="center"/>
      <protection/>
    </xf>
    <xf numFmtId="0" fontId="6" fillId="3" borderId="32" xfId="160" applyFont="1" applyFill="1" applyBorder="1" applyAlignment="1">
      <alignment horizontal="center" vertical="center"/>
      <protection/>
    </xf>
    <xf numFmtId="0" fontId="37" fillId="0" borderId="34" xfId="160" applyFont="1" applyBorder="1" applyAlignment="1">
      <alignment horizontal="center" vertical="center" wrapText="1"/>
      <protection/>
    </xf>
    <xf numFmtId="0" fontId="37" fillId="0" borderId="32" xfId="160" applyFont="1" applyBorder="1" applyAlignment="1">
      <alignment horizontal="center" vertical="center" wrapText="1"/>
      <protection/>
    </xf>
    <xf numFmtId="0" fontId="37" fillId="0" borderId="35" xfId="160" applyFont="1" applyBorder="1" applyAlignment="1">
      <alignment horizontal="center" vertical="center" wrapText="1"/>
      <protection/>
    </xf>
    <xf numFmtId="0" fontId="6" fillId="3" borderId="39" xfId="160" applyFont="1" applyFill="1" applyBorder="1" applyAlignment="1">
      <alignment horizontal="center" vertical="center"/>
      <protection/>
    </xf>
    <xf numFmtId="0" fontId="6" fillId="3" borderId="28" xfId="160" applyFont="1" applyFill="1" applyBorder="1" applyAlignment="1">
      <alignment horizontal="center" vertical="center"/>
      <protection/>
    </xf>
    <xf numFmtId="0" fontId="6" fillId="3" borderId="38" xfId="160" applyFont="1" applyFill="1" applyBorder="1" applyAlignment="1">
      <alignment horizontal="center" vertical="center"/>
      <protection/>
    </xf>
    <xf numFmtId="0" fontId="6" fillId="3" borderId="33" xfId="160" applyFont="1" applyFill="1" applyBorder="1" applyAlignment="1">
      <alignment horizontal="center" vertical="center"/>
      <protection/>
    </xf>
    <xf numFmtId="0" fontId="6" fillId="3" borderId="25" xfId="160" applyFont="1" applyFill="1" applyBorder="1" applyAlignment="1">
      <alignment horizontal="center" vertical="center"/>
      <protection/>
    </xf>
    <xf numFmtId="0" fontId="6" fillId="3" borderId="27" xfId="160" applyFont="1" applyFill="1" applyBorder="1" applyAlignment="1">
      <alignment horizontal="center" vertical="center"/>
      <protection/>
    </xf>
    <xf numFmtId="0" fontId="31" fillId="0" borderId="31" xfId="160" applyFont="1" applyBorder="1" applyAlignment="1">
      <alignment horizontal="center" vertical="top" wrapText="1"/>
      <protection/>
    </xf>
    <xf numFmtId="0" fontId="31" fillId="0" borderId="26" xfId="160" applyFont="1" applyBorder="1" applyAlignment="1">
      <alignment horizontal="center" vertical="top" wrapText="1"/>
      <protection/>
    </xf>
    <xf numFmtId="4" fontId="6" fillId="3" borderId="0" xfId="160" applyNumberFormat="1" applyFont="1" applyFill="1" applyBorder="1" applyAlignment="1" applyProtection="1">
      <alignment horizontal="center" vertical="center" wrapText="1"/>
      <protection hidden="1" locked="0"/>
    </xf>
    <xf numFmtId="0" fontId="37" fillId="0" borderId="0" xfId="160" applyFont="1" applyAlignment="1">
      <alignment horizontal="center"/>
      <protection/>
    </xf>
    <xf numFmtId="0" fontId="65" fillId="0" borderId="35" xfId="160" applyBorder="1" applyAlignment="1">
      <alignment horizontal="center" vertical="center"/>
      <protection/>
    </xf>
    <xf numFmtId="0" fontId="65" fillId="0" borderId="32" xfId="160" applyBorder="1" applyAlignment="1">
      <alignment horizontal="center" vertical="center"/>
      <protection/>
    </xf>
    <xf numFmtId="0" fontId="31" fillId="0" borderId="0" xfId="160" applyFont="1" applyAlignment="1">
      <alignment horizontal="left" vertical="center" wrapText="1"/>
      <protection/>
    </xf>
    <xf numFmtId="0" fontId="34" fillId="0" borderId="0" xfId="160" applyFont="1" applyAlignment="1">
      <alignment horizontal="center" vertical="center" wrapText="1"/>
      <protection/>
    </xf>
    <xf numFmtId="0" fontId="6" fillId="3" borderId="34" xfId="160" applyFont="1" applyFill="1" applyBorder="1" applyAlignment="1">
      <alignment horizontal="center" vertical="center" wrapText="1"/>
      <protection/>
    </xf>
    <xf numFmtId="0" fontId="6" fillId="3" borderId="35" xfId="160" applyFont="1" applyFill="1" applyBorder="1" applyAlignment="1">
      <alignment horizontal="center" vertical="center" wrapText="1"/>
      <protection/>
    </xf>
    <xf numFmtId="0" fontId="6" fillId="3" borderId="32" xfId="160" applyFont="1" applyFill="1" applyBorder="1" applyAlignment="1">
      <alignment horizontal="center" vertical="center" wrapText="1"/>
      <protection/>
    </xf>
    <xf numFmtId="0" fontId="59" fillId="0" borderId="0" xfId="160" applyFont="1" applyBorder="1" applyAlignment="1">
      <alignment horizontal="center" vertical="center" wrapText="1"/>
      <protection/>
    </xf>
    <xf numFmtId="0" fontId="37" fillId="0" borderId="31" xfId="160" applyFont="1" applyBorder="1" applyAlignment="1">
      <alignment horizontal="center" vertical="top" wrapText="1"/>
      <protection/>
    </xf>
    <xf numFmtId="0" fontId="37" fillId="0" borderId="26" xfId="160" applyFont="1" applyBorder="1" applyAlignment="1">
      <alignment horizontal="center" vertical="top" wrapText="1"/>
      <protection/>
    </xf>
    <xf numFmtId="0" fontId="65" fillId="0" borderId="0" xfId="160" applyAlignment="1">
      <alignment horizontal="center"/>
      <protection/>
    </xf>
    <xf numFmtId="4" fontId="30" fillId="0" borderId="34" xfId="160" applyNumberFormat="1" applyFont="1" applyBorder="1" applyAlignment="1">
      <alignment horizontal="center" vertical="center"/>
      <protection/>
    </xf>
    <xf numFmtId="4" fontId="30" fillId="0" borderId="32" xfId="160" applyNumberFormat="1" applyFont="1" applyBorder="1" applyAlignment="1">
      <alignment horizontal="center" vertical="center"/>
      <protection/>
    </xf>
    <xf numFmtId="0" fontId="37" fillId="0" borderId="39" xfId="160" applyFont="1" applyBorder="1" applyAlignment="1">
      <alignment horizontal="center" vertical="top" wrapText="1"/>
      <protection/>
    </xf>
    <xf numFmtId="0" fontId="37" fillId="0" borderId="38" xfId="160" applyFont="1" applyBorder="1" applyAlignment="1">
      <alignment horizontal="center" vertical="top" wrapText="1"/>
      <protection/>
    </xf>
    <xf numFmtId="0" fontId="37" fillId="0" borderId="33" xfId="160" applyFont="1" applyBorder="1" applyAlignment="1">
      <alignment horizontal="center" vertical="top" wrapText="1"/>
      <protection/>
    </xf>
    <xf numFmtId="0" fontId="37" fillId="0" borderId="27" xfId="160" applyFont="1" applyBorder="1" applyAlignment="1">
      <alignment horizontal="center" vertical="top" wrapText="1"/>
      <protection/>
    </xf>
    <xf numFmtId="0" fontId="7" fillId="0" borderId="34" xfId="160" applyFont="1" applyBorder="1" applyAlignment="1">
      <alignment horizontal="center" vertical="center" wrapText="1"/>
      <protection/>
    </xf>
    <xf numFmtId="0" fontId="7" fillId="0" borderId="32" xfId="160" applyFont="1" applyBorder="1" applyAlignment="1">
      <alignment horizontal="center" vertical="center" wrapText="1"/>
      <protection/>
    </xf>
    <xf numFmtId="0" fontId="37" fillId="0" borderId="21" xfId="160" applyFont="1" applyBorder="1" applyAlignment="1">
      <alignment horizontal="center" vertical="top" wrapText="1"/>
      <protection/>
    </xf>
    <xf numFmtId="2" fontId="84" fillId="0" borderId="34" xfId="160" applyNumberFormat="1" applyFont="1" applyBorder="1" applyAlignment="1" quotePrefix="1">
      <alignment horizontal="center" vertical="center" wrapText="1"/>
      <protection/>
    </xf>
    <xf numFmtId="2" fontId="84" fillId="0" borderId="35" xfId="160" applyNumberFormat="1" applyFont="1" applyBorder="1" applyAlignment="1" quotePrefix="1">
      <alignment horizontal="center" vertical="center" wrapText="1"/>
      <protection/>
    </xf>
    <xf numFmtId="2" fontId="84" fillId="0" borderId="32" xfId="160" applyNumberFormat="1" applyFont="1" applyBorder="1" applyAlignment="1" quotePrefix="1">
      <alignment horizontal="center" vertical="center" wrapText="1"/>
      <protection/>
    </xf>
    <xf numFmtId="0" fontId="36" fillId="0" borderId="32" xfId="160" applyFont="1" applyBorder="1" applyAlignment="1">
      <alignment horizontal="center" vertical="center" wrapText="1"/>
      <protection/>
    </xf>
    <xf numFmtId="0" fontId="6" fillId="0" borderId="31" xfId="160" applyFont="1" applyBorder="1" applyAlignment="1">
      <alignment horizontal="center" vertical="center" wrapText="1"/>
      <protection/>
    </xf>
    <xf numFmtId="0" fontId="6" fillId="0" borderId="40" xfId="160" applyFont="1" applyBorder="1" applyAlignment="1">
      <alignment horizontal="center" vertical="center" wrapText="1"/>
      <protection/>
    </xf>
    <xf numFmtId="0" fontId="6" fillId="0" borderId="26" xfId="160" applyFont="1" applyBorder="1" applyAlignment="1">
      <alignment horizontal="center" vertical="center" wrapText="1"/>
      <protection/>
    </xf>
    <xf numFmtId="4" fontId="30" fillId="3" borderId="34" xfId="160" applyNumberFormat="1" applyFont="1" applyFill="1" applyBorder="1" applyAlignment="1" applyProtection="1">
      <alignment horizontal="center" vertical="center" wrapText="1"/>
      <protection hidden="1" locked="0"/>
    </xf>
    <xf numFmtId="4" fontId="30" fillId="3" borderId="32" xfId="160" applyNumberFormat="1" applyFont="1" applyFill="1" applyBorder="1" applyAlignment="1" applyProtection="1">
      <alignment horizontal="center" vertical="center" wrapText="1"/>
      <protection hidden="1" locked="0"/>
    </xf>
    <xf numFmtId="0" fontId="83" fillId="0" borderId="0" xfId="150" applyFont="1" applyAlignment="1">
      <alignment horizontal="left" vertical="top" wrapText="1"/>
      <protection/>
    </xf>
    <xf numFmtId="0" fontId="7" fillId="0" borderId="35" xfId="160" applyFont="1" applyBorder="1" applyAlignment="1">
      <alignment horizontal="center" vertical="center" wrapText="1"/>
      <protection/>
    </xf>
    <xf numFmtId="0" fontId="19" fillId="0" borderId="21" xfId="147" applyFont="1" applyBorder="1" applyAlignment="1">
      <alignment horizontal="center" vertical="center" wrapText="1"/>
      <protection/>
    </xf>
    <xf numFmtId="0" fontId="19" fillId="0" borderId="31" xfId="147" applyFont="1" applyBorder="1" applyAlignment="1">
      <alignment horizontal="center" vertical="center" wrapText="1"/>
      <protection/>
    </xf>
    <xf numFmtId="0" fontId="19" fillId="0" borderId="26" xfId="147" applyFont="1" applyBorder="1" applyAlignment="1">
      <alignment horizontal="center" vertical="center" wrapText="1"/>
      <protection/>
    </xf>
    <xf numFmtId="0" fontId="34" fillId="0" borderId="0" xfId="147" applyFont="1" applyAlignment="1">
      <alignment horizontal="center" wrapText="1"/>
      <protection/>
    </xf>
    <xf numFmtId="0" fontId="19" fillId="53" borderId="31" xfId="168" applyFont="1" applyFill="1" applyBorder="1" applyAlignment="1">
      <alignment horizontal="center" vertical="center" wrapText="1"/>
      <protection/>
    </xf>
    <xf numFmtId="0" fontId="19" fillId="3" borderId="26" xfId="168" applyFont="1" applyFill="1" applyBorder="1" applyAlignment="1">
      <alignment horizontal="center" vertical="center" wrapText="1"/>
      <protection/>
    </xf>
    <xf numFmtId="0" fontId="90" fillId="0" borderId="31" xfId="140" applyFont="1" applyBorder="1" applyAlignment="1">
      <alignment horizontal="center" vertical="center" wrapText="1"/>
      <protection/>
    </xf>
    <xf numFmtId="0" fontId="90" fillId="0" borderId="26" xfId="140" applyFont="1" applyBorder="1" applyAlignment="1">
      <alignment horizontal="center" vertical="center" wrapText="1"/>
      <protection/>
    </xf>
    <xf numFmtId="0" fontId="19" fillId="0" borderId="31" xfId="168" applyFont="1" applyFill="1" applyBorder="1" applyAlignment="1">
      <alignment horizontal="center" vertical="center" wrapText="1"/>
      <protection/>
    </xf>
    <xf numFmtId="0" fontId="19" fillId="0" borderId="26" xfId="168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49" fontId="19" fillId="3" borderId="31" xfId="168" applyNumberFormat="1" applyFont="1" applyFill="1" applyBorder="1" applyAlignment="1">
      <alignment horizontal="center" vertical="center" wrapText="1"/>
      <protection/>
    </xf>
    <xf numFmtId="49" fontId="19" fillId="3" borderId="26" xfId="168" applyNumberFormat="1" applyFont="1" applyFill="1" applyBorder="1" applyAlignment="1">
      <alignment horizontal="center" vertical="center" wrapText="1"/>
      <protection/>
    </xf>
    <xf numFmtId="0" fontId="83" fillId="0" borderId="21" xfId="155" applyFont="1" applyBorder="1" applyAlignment="1" quotePrefix="1">
      <alignment horizontal="center" vertical="center" wrapText="1"/>
      <protection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horizontal="center" vertical="top" wrapText="1"/>
    </xf>
    <xf numFmtId="0" fontId="34" fillId="0" borderId="0" xfId="168" applyFont="1" applyBorder="1" applyAlignment="1" applyProtection="1">
      <alignment horizontal="center" vertical="center" wrapText="1"/>
      <protection locked="0"/>
    </xf>
    <xf numFmtId="2" fontId="83" fillId="0" borderId="21" xfId="155" applyNumberFormat="1" applyFont="1" applyBorder="1" applyAlignment="1" quotePrefix="1">
      <alignment horizontal="center" vertical="center" wrapText="1"/>
      <protection/>
    </xf>
    <xf numFmtId="2" fontId="83" fillId="0" borderId="31" xfId="155" applyNumberFormat="1" applyFont="1" applyBorder="1" applyAlignment="1" quotePrefix="1">
      <alignment horizontal="center" vertical="center" wrapText="1"/>
      <protection/>
    </xf>
    <xf numFmtId="2" fontId="83" fillId="0" borderId="26" xfId="155" applyNumberFormat="1" applyFont="1" applyBorder="1" applyAlignment="1" quotePrefix="1">
      <alignment horizontal="center" vertical="center" wrapText="1"/>
      <protection/>
    </xf>
    <xf numFmtId="0" fontId="19" fillId="53" borderId="21" xfId="168" applyFont="1" applyFill="1" applyBorder="1" applyAlignment="1">
      <alignment horizontal="center" vertical="center" wrapText="1"/>
      <protection/>
    </xf>
    <xf numFmtId="0" fontId="83" fillId="0" borderId="31" xfId="155" applyFont="1" applyBorder="1" applyAlignment="1" quotePrefix="1">
      <alignment horizontal="center" vertical="center" wrapText="1"/>
      <protection/>
    </xf>
    <xf numFmtId="0" fontId="19" fillId="0" borderId="47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19" fillId="0" borderId="0" xfId="147" applyFont="1" applyAlignment="1">
      <alignment horizontal="left" wrapText="1"/>
      <protection/>
    </xf>
    <xf numFmtId="0" fontId="7" fillId="0" borderId="0" xfId="144" applyFont="1" applyAlignment="1">
      <alignment horizontal="center"/>
      <protection/>
    </xf>
    <xf numFmtId="0" fontId="7" fillId="0" borderId="0" xfId="144" applyFont="1" applyAlignment="1">
      <alignment horizontal="center" wrapText="1"/>
      <protection/>
    </xf>
    <xf numFmtId="0" fontId="7" fillId="0" borderId="49" xfId="144" applyFont="1" applyBorder="1" applyAlignment="1">
      <alignment horizontal="center" wrapText="1"/>
      <protection/>
    </xf>
    <xf numFmtId="0" fontId="7" fillId="0" borderId="50" xfId="144" applyFont="1" applyBorder="1" applyAlignment="1">
      <alignment horizontal="center" wrapText="1"/>
      <protection/>
    </xf>
    <xf numFmtId="0" fontId="7" fillId="0" borderId="51" xfId="144" applyFont="1" applyBorder="1" applyAlignment="1">
      <alignment horizontal="center" vertical="center" wrapText="1"/>
      <protection/>
    </xf>
    <xf numFmtId="0" fontId="7" fillId="0" borderId="52" xfId="144" applyFont="1" applyBorder="1" applyAlignment="1">
      <alignment horizontal="center" vertical="center" wrapText="1"/>
      <protection/>
    </xf>
    <xf numFmtId="0" fontId="7" fillId="0" borderId="53" xfId="144" applyFont="1" applyBorder="1" applyAlignment="1">
      <alignment horizontal="center" vertical="center" wrapText="1"/>
      <protection/>
    </xf>
    <xf numFmtId="0" fontId="7" fillId="0" borderId="54" xfId="144" applyFont="1" applyBorder="1" applyAlignment="1">
      <alignment horizontal="center" vertical="center" wrapText="1"/>
      <protection/>
    </xf>
    <xf numFmtId="0" fontId="7" fillId="0" borderId="55" xfId="144" applyFont="1" applyBorder="1" applyAlignment="1">
      <alignment horizontal="center" vertical="center" wrapText="1"/>
      <protection/>
    </xf>
    <xf numFmtId="0" fontId="7" fillId="0" borderId="56" xfId="144" applyFont="1" applyBorder="1" applyAlignment="1">
      <alignment horizontal="center" vertical="center" wrapText="1"/>
      <protection/>
    </xf>
    <xf numFmtId="0" fontId="7" fillId="0" borderId="57" xfId="144" applyFont="1" applyBorder="1" applyAlignment="1">
      <alignment horizontal="center" vertical="center" wrapText="1"/>
      <protection/>
    </xf>
    <xf numFmtId="0" fontId="7" fillId="0" borderId="58" xfId="144" applyFont="1" applyBorder="1" applyAlignment="1">
      <alignment horizontal="center" vertical="center" wrapText="1"/>
      <protection/>
    </xf>
    <xf numFmtId="0" fontId="7" fillId="0" borderId="59" xfId="144" applyFont="1" applyBorder="1" applyAlignment="1">
      <alignment horizontal="center" vertical="center" wrapText="1"/>
      <protection/>
    </xf>
  </cellXfs>
  <cellStyles count="18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ичайний 10" xfId="106"/>
    <cellStyle name="Звичайний 11" xfId="107"/>
    <cellStyle name="Звичайний 12" xfId="108"/>
    <cellStyle name="Звичайний 13" xfId="109"/>
    <cellStyle name="Звичайний 14" xfId="110"/>
    <cellStyle name="Звичайний 15" xfId="111"/>
    <cellStyle name="Звичайний 16" xfId="112"/>
    <cellStyle name="Звичайний 17" xfId="113"/>
    <cellStyle name="Звичайний 18" xfId="114"/>
    <cellStyle name="Звичайний 19" xfId="115"/>
    <cellStyle name="Звичайний 2" xfId="116"/>
    <cellStyle name="Звичайний 20" xfId="117"/>
    <cellStyle name="Звичайний 3" xfId="118"/>
    <cellStyle name="Звичайний 4" xfId="119"/>
    <cellStyle name="Звичайний 5" xfId="120"/>
    <cellStyle name="Звичайний 6" xfId="121"/>
    <cellStyle name="Звичайний 7" xfId="122"/>
    <cellStyle name="Звичайний 8" xfId="123"/>
    <cellStyle name="Звичайний 9" xfId="124"/>
    <cellStyle name="Звичайний_Додаток _ 3 зм_ни 4575" xfId="125"/>
    <cellStyle name="Зв'язана клітинка" xfId="126"/>
    <cellStyle name="Итог" xfId="127"/>
    <cellStyle name="Итог 2" xfId="128"/>
    <cellStyle name="Контрольна клітинка" xfId="129"/>
    <cellStyle name="Контрольная ячейка" xfId="130"/>
    <cellStyle name="Контрольная ячейка 2" xfId="131"/>
    <cellStyle name="Назва" xfId="132"/>
    <cellStyle name="Название" xfId="133"/>
    <cellStyle name="Название 2" xfId="134"/>
    <cellStyle name="Нейтральный" xfId="135"/>
    <cellStyle name="Нейтральный 2" xfId="136"/>
    <cellStyle name="Обчислення" xfId="137"/>
    <cellStyle name="Обычный 10" xfId="138"/>
    <cellStyle name="Обычный 11" xfId="139"/>
    <cellStyle name="Обычный 12" xfId="140"/>
    <cellStyle name="Обычный 13" xfId="141"/>
    <cellStyle name="Обычный 14" xfId="142"/>
    <cellStyle name="Обычный 15" xfId="143"/>
    <cellStyle name="Обычный 2" xfId="144"/>
    <cellStyle name="Обычный 2 2" xfId="145"/>
    <cellStyle name="Обычный 2 2 2" xfId="146"/>
    <cellStyle name="Обычный 2 3" xfId="147"/>
    <cellStyle name="Обычный 2 4" xfId="148"/>
    <cellStyle name="Обычный 2_19rh2012" xfId="149"/>
    <cellStyle name="Обычный 3" xfId="150"/>
    <cellStyle name="Обычный 3 2" xfId="151"/>
    <cellStyle name="Обычный 3 2 2" xfId="152"/>
    <cellStyle name="Обычный 3 3" xfId="153"/>
    <cellStyle name="Обычный 3 3 2" xfId="154"/>
    <cellStyle name="Обычный 3 4" xfId="155"/>
    <cellStyle name="Обычный 3 5" xfId="156"/>
    <cellStyle name="Обычный 3_Додатки бюджет на 2018 рік" xfId="157"/>
    <cellStyle name="Обычный 4" xfId="158"/>
    <cellStyle name="Обычный 4 2" xfId="159"/>
    <cellStyle name="Обычный 5" xfId="160"/>
    <cellStyle name="Обычный 6" xfId="161"/>
    <cellStyle name="Обычный 6 2" xfId="162"/>
    <cellStyle name="Обычный 7" xfId="163"/>
    <cellStyle name="Обычный 8" xfId="164"/>
    <cellStyle name="Обычный 9" xfId="165"/>
    <cellStyle name="Обычный_Додатки бюджет на 2018 рік" xfId="166"/>
    <cellStyle name="Обычный_Лист1" xfId="167"/>
    <cellStyle name="Обычный_Програми" xfId="168"/>
    <cellStyle name="Підсумок" xfId="169"/>
    <cellStyle name="Плохой" xfId="170"/>
    <cellStyle name="Плохой 2" xfId="171"/>
    <cellStyle name="Поганий" xfId="172"/>
    <cellStyle name="Пояснение" xfId="173"/>
    <cellStyle name="Пояснение 2" xfId="174"/>
    <cellStyle name="Примечание" xfId="175"/>
    <cellStyle name="Примечание 2" xfId="176"/>
    <cellStyle name="Примітка" xfId="177"/>
    <cellStyle name="Percent" xfId="178"/>
    <cellStyle name="Процентный 2" xfId="179"/>
    <cellStyle name="Результат" xfId="180"/>
    <cellStyle name="Связанная ячейка" xfId="181"/>
    <cellStyle name="Связанная ячейка 2" xfId="182"/>
    <cellStyle name="Середній" xfId="183"/>
    <cellStyle name="Стиль 1" xfId="184"/>
    <cellStyle name="Текст попередження" xfId="185"/>
    <cellStyle name="Текст пояснення" xfId="186"/>
    <cellStyle name="Текст предупреждения" xfId="187"/>
    <cellStyle name="Текст предупреждения 2" xfId="188"/>
    <cellStyle name="Comma" xfId="189"/>
    <cellStyle name="Comma [0]" xfId="190"/>
    <cellStyle name="Финансовый 2" xfId="191"/>
    <cellStyle name="Хороший" xfId="192"/>
    <cellStyle name="Хороший 2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A73">
      <selection activeCell="B84" sqref="B84"/>
    </sheetView>
  </sheetViews>
  <sheetFormatPr defaultColWidth="9.00390625" defaultRowHeight="12.75"/>
  <cols>
    <col min="1" max="1" width="16.125" style="203" customWidth="1"/>
    <col min="2" max="2" width="41.00390625" style="203" customWidth="1"/>
    <col min="3" max="3" width="14.125" style="203" customWidth="1"/>
    <col min="4" max="4" width="14.00390625" style="203" customWidth="1"/>
    <col min="5" max="5" width="14.125" style="203" customWidth="1"/>
    <col min="6" max="6" width="14.75390625" style="203" customWidth="1"/>
    <col min="7" max="16384" width="9.125" style="203" customWidth="1"/>
  </cols>
  <sheetData>
    <row r="1" spans="1:6" ht="15.75">
      <c r="A1" s="203" t="s">
        <v>121</v>
      </c>
      <c r="C1" s="301" t="s">
        <v>0</v>
      </c>
      <c r="D1" s="301"/>
      <c r="E1" s="195"/>
      <c r="F1" s="195"/>
    </row>
    <row r="2" spans="3:6" ht="30" customHeight="1">
      <c r="C2" s="300" t="s">
        <v>352</v>
      </c>
      <c r="D2" s="300"/>
      <c r="E2" s="300"/>
      <c r="F2" s="300"/>
    </row>
    <row r="3" spans="3:6" ht="15.75">
      <c r="C3" s="299">
        <v>43819</v>
      </c>
      <c r="D3" s="299"/>
      <c r="E3" s="299"/>
      <c r="F3" s="299"/>
    </row>
    <row r="4" spans="3:6" ht="15.75">
      <c r="C4" s="293"/>
      <c r="D4" s="293"/>
      <c r="E4" s="293"/>
      <c r="F4" s="293"/>
    </row>
    <row r="5" spans="2:5" ht="44.25" customHeight="1">
      <c r="B5" s="304" t="s">
        <v>367</v>
      </c>
      <c r="C5" s="304"/>
      <c r="D5" s="304"/>
      <c r="E5" s="304"/>
    </row>
    <row r="6" spans="1:6" s="204" customFormat="1" ht="21" customHeight="1">
      <c r="A6" s="225">
        <v>25530000000</v>
      </c>
      <c r="B6" s="227"/>
      <c r="C6" s="212"/>
      <c r="D6" s="212"/>
      <c r="E6" s="212"/>
      <c r="F6" s="212"/>
    </row>
    <row r="7" spans="1:6" s="204" customFormat="1" ht="15" customHeight="1">
      <c r="A7" s="228" t="s">
        <v>313</v>
      </c>
      <c r="B7" s="226"/>
      <c r="C7" s="212"/>
      <c r="D7" s="212"/>
      <c r="E7" s="212"/>
      <c r="F7" s="212"/>
    </row>
    <row r="8" s="204" customFormat="1" ht="15.75">
      <c r="F8" s="205" t="s">
        <v>184</v>
      </c>
    </row>
    <row r="9" spans="1:6" s="204" customFormat="1" ht="15.75">
      <c r="A9" s="302" t="s">
        <v>1</v>
      </c>
      <c r="B9" s="302" t="s">
        <v>296</v>
      </c>
      <c r="C9" s="303" t="s">
        <v>208</v>
      </c>
      <c r="D9" s="302" t="s">
        <v>2</v>
      </c>
      <c r="E9" s="302" t="s">
        <v>3</v>
      </c>
      <c r="F9" s="302"/>
    </row>
    <row r="10" spans="1:6" s="204" customFormat="1" ht="15.75">
      <c r="A10" s="302"/>
      <c r="B10" s="302"/>
      <c r="C10" s="302"/>
      <c r="D10" s="302"/>
      <c r="E10" s="302" t="s">
        <v>189</v>
      </c>
      <c r="F10" s="302" t="s">
        <v>209</v>
      </c>
    </row>
    <row r="11" spans="1:6" s="204" customFormat="1" ht="32.25" customHeight="1">
      <c r="A11" s="302"/>
      <c r="B11" s="302"/>
      <c r="C11" s="302"/>
      <c r="D11" s="302"/>
      <c r="E11" s="302"/>
      <c r="F11" s="302"/>
    </row>
    <row r="12" spans="1:6" s="204" customFormat="1" ht="15.75">
      <c r="A12" s="206">
        <v>1</v>
      </c>
      <c r="B12" s="206">
        <v>2</v>
      </c>
      <c r="C12" s="207">
        <v>3</v>
      </c>
      <c r="D12" s="206">
        <v>4</v>
      </c>
      <c r="E12" s="206">
        <v>5</v>
      </c>
      <c r="F12" s="206">
        <v>6</v>
      </c>
    </row>
    <row r="13" spans="1:6" s="249" customFormat="1" ht="15.75">
      <c r="A13" s="251">
        <v>10000000</v>
      </c>
      <c r="B13" s="252" t="s">
        <v>4</v>
      </c>
      <c r="C13" s="253">
        <f aca="true" t="shared" si="0" ref="C13:C76">D13+E13</f>
        <v>58593720</v>
      </c>
      <c r="D13" s="254">
        <v>58539620</v>
      </c>
      <c r="E13" s="254">
        <v>54100</v>
      </c>
      <c r="F13" s="254">
        <v>0</v>
      </c>
    </row>
    <row r="14" spans="1:6" s="249" customFormat="1" ht="47.25">
      <c r="A14" s="251">
        <v>11000000</v>
      </c>
      <c r="B14" s="252" t="s">
        <v>5</v>
      </c>
      <c r="C14" s="253">
        <f t="shared" si="0"/>
        <v>43530000</v>
      </c>
      <c r="D14" s="254">
        <v>43530000</v>
      </c>
      <c r="E14" s="254">
        <v>0</v>
      </c>
      <c r="F14" s="254">
        <v>0</v>
      </c>
    </row>
    <row r="15" spans="1:6" s="249" customFormat="1" ht="31.5">
      <c r="A15" s="251">
        <v>11010000</v>
      </c>
      <c r="B15" s="252" t="s">
        <v>6</v>
      </c>
      <c r="C15" s="253">
        <f t="shared" si="0"/>
        <v>43530000</v>
      </c>
      <c r="D15" s="254">
        <v>43530000</v>
      </c>
      <c r="E15" s="254">
        <v>0</v>
      </c>
      <c r="F15" s="254">
        <v>0</v>
      </c>
    </row>
    <row r="16" spans="1:6" s="249" customFormat="1" ht="63">
      <c r="A16" s="255">
        <v>11010100</v>
      </c>
      <c r="B16" s="256" t="s">
        <v>7</v>
      </c>
      <c r="C16" s="257">
        <f t="shared" si="0"/>
        <v>28160000</v>
      </c>
      <c r="D16" s="258">
        <v>28160000</v>
      </c>
      <c r="E16" s="258">
        <v>0</v>
      </c>
      <c r="F16" s="258">
        <v>0</v>
      </c>
    </row>
    <row r="17" spans="1:6" s="249" customFormat="1" ht="94.5">
      <c r="A17" s="255">
        <v>11010200</v>
      </c>
      <c r="B17" s="256" t="s">
        <v>8</v>
      </c>
      <c r="C17" s="257">
        <f t="shared" si="0"/>
        <v>965000</v>
      </c>
      <c r="D17" s="258">
        <v>965000</v>
      </c>
      <c r="E17" s="258">
        <v>0</v>
      </c>
      <c r="F17" s="258">
        <v>0</v>
      </c>
    </row>
    <row r="18" spans="1:6" s="249" customFormat="1" ht="63">
      <c r="A18" s="255">
        <v>11010400</v>
      </c>
      <c r="B18" s="256" t="s">
        <v>9</v>
      </c>
      <c r="C18" s="257">
        <f t="shared" si="0"/>
        <v>14300000</v>
      </c>
      <c r="D18" s="258">
        <v>14300000</v>
      </c>
      <c r="E18" s="258">
        <v>0</v>
      </c>
      <c r="F18" s="258">
        <v>0</v>
      </c>
    </row>
    <row r="19" spans="1:6" s="249" customFormat="1" ht="47.25">
      <c r="A19" s="255">
        <v>11010500</v>
      </c>
      <c r="B19" s="256" t="s">
        <v>10</v>
      </c>
      <c r="C19" s="257">
        <f t="shared" si="0"/>
        <v>105000</v>
      </c>
      <c r="D19" s="258">
        <v>105000</v>
      </c>
      <c r="E19" s="258">
        <v>0</v>
      </c>
      <c r="F19" s="258">
        <v>0</v>
      </c>
    </row>
    <row r="20" spans="1:6" s="249" customFormat="1" ht="47.25">
      <c r="A20" s="251">
        <v>13000000</v>
      </c>
      <c r="B20" s="252" t="s">
        <v>295</v>
      </c>
      <c r="C20" s="253">
        <f t="shared" si="0"/>
        <v>76760</v>
      </c>
      <c r="D20" s="254">
        <v>76760</v>
      </c>
      <c r="E20" s="254">
        <v>0</v>
      </c>
      <c r="F20" s="254">
        <v>0</v>
      </c>
    </row>
    <row r="21" spans="1:6" s="249" customFormat="1" ht="31.5">
      <c r="A21" s="251">
        <v>13010000</v>
      </c>
      <c r="B21" s="252" t="s">
        <v>294</v>
      </c>
      <c r="C21" s="253">
        <f t="shared" si="0"/>
        <v>75110</v>
      </c>
      <c r="D21" s="254">
        <v>75110</v>
      </c>
      <c r="E21" s="254">
        <v>0</v>
      </c>
      <c r="F21" s="254">
        <v>0</v>
      </c>
    </row>
    <row r="22" spans="1:6" s="249" customFormat="1" ht="63">
      <c r="A22" s="255">
        <v>13010100</v>
      </c>
      <c r="B22" s="256" t="s">
        <v>334</v>
      </c>
      <c r="C22" s="257">
        <f t="shared" si="0"/>
        <v>29000</v>
      </c>
      <c r="D22" s="258">
        <v>29000</v>
      </c>
      <c r="E22" s="258">
        <v>0</v>
      </c>
      <c r="F22" s="258">
        <v>0</v>
      </c>
    </row>
    <row r="23" spans="1:6" s="249" customFormat="1" ht="99" customHeight="1">
      <c r="A23" s="255">
        <v>13010200</v>
      </c>
      <c r="B23" s="256" t="s">
        <v>293</v>
      </c>
      <c r="C23" s="257">
        <f t="shared" si="0"/>
        <v>46110</v>
      </c>
      <c r="D23" s="258">
        <v>46110</v>
      </c>
      <c r="E23" s="258">
        <v>0</v>
      </c>
      <c r="F23" s="258">
        <v>0</v>
      </c>
    </row>
    <row r="24" spans="1:6" s="249" customFormat="1" ht="31.5">
      <c r="A24" s="251">
        <v>13030000</v>
      </c>
      <c r="B24" s="252" t="s">
        <v>292</v>
      </c>
      <c r="C24" s="253">
        <f t="shared" si="0"/>
        <v>1650</v>
      </c>
      <c r="D24" s="254">
        <v>1650</v>
      </c>
      <c r="E24" s="254">
        <v>0</v>
      </c>
      <c r="F24" s="254">
        <v>0</v>
      </c>
    </row>
    <row r="25" spans="1:6" s="249" customFormat="1" ht="47.25">
      <c r="A25" s="255">
        <v>13030100</v>
      </c>
      <c r="B25" s="256" t="s">
        <v>291</v>
      </c>
      <c r="C25" s="257">
        <f t="shared" si="0"/>
        <v>1650</v>
      </c>
      <c r="D25" s="258">
        <v>1650</v>
      </c>
      <c r="E25" s="258">
        <v>0</v>
      </c>
      <c r="F25" s="258">
        <v>0</v>
      </c>
    </row>
    <row r="26" spans="1:6" s="249" customFormat="1" ht="31.5">
      <c r="A26" s="251">
        <v>14000000</v>
      </c>
      <c r="B26" s="252" t="s">
        <v>58</v>
      </c>
      <c r="C26" s="253">
        <f t="shared" si="0"/>
        <v>1089200</v>
      </c>
      <c r="D26" s="254">
        <v>1089200</v>
      </c>
      <c r="E26" s="254">
        <v>0</v>
      </c>
      <c r="F26" s="254">
        <v>0</v>
      </c>
    </row>
    <row r="27" spans="1:6" s="249" customFormat="1" ht="47.25">
      <c r="A27" s="251">
        <v>14020000</v>
      </c>
      <c r="B27" s="252" t="s">
        <v>290</v>
      </c>
      <c r="C27" s="253">
        <f t="shared" si="0"/>
        <v>165000</v>
      </c>
      <c r="D27" s="254">
        <v>165000</v>
      </c>
      <c r="E27" s="254">
        <v>0</v>
      </c>
      <c r="F27" s="254">
        <v>0</v>
      </c>
    </row>
    <row r="28" spans="1:6" s="249" customFormat="1" ht="15.75">
      <c r="A28" s="255">
        <v>14021900</v>
      </c>
      <c r="B28" s="256" t="s">
        <v>56</v>
      </c>
      <c r="C28" s="257">
        <f t="shared" si="0"/>
        <v>165000</v>
      </c>
      <c r="D28" s="258">
        <v>165000</v>
      </c>
      <c r="E28" s="258">
        <v>0</v>
      </c>
      <c r="F28" s="258">
        <v>0</v>
      </c>
    </row>
    <row r="29" spans="1:6" s="249" customFormat="1" ht="47.25">
      <c r="A29" s="251">
        <v>14030000</v>
      </c>
      <c r="B29" s="252" t="s">
        <v>57</v>
      </c>
      <c r="C29" s="253">
        <f t="shared" si="0"/>
        <v>725000</v>
      </c>
      <c r="D29" s="254">
        <v>725000</v>
      </c>
      <c r="E29" s="254">
        <v>0</v>
      </c>
      <c r="F29" s="254">
        <v>0</v>
      </c>
    </row>
    <row r="30" spans="1:6" s="249" customFormat="1" ht="15.75">
      <c r="A30" s="255">
        <v>14031900</v>
      </c>
      <c r="B30" s="256" t="s">
        <v>56</v>
      </c>
      <c r="C30" s="257">
        <f t="shared" si="0"/>
        <v>725000</v>
      </c>
      <c r="D30" s="258">
        <v>725000</v>
      </c>
      <c r="E30" s="258">
        <v>0</v>
      </c>
      <c r="F30" s="258">
        <v>0</v>
      </c>
    </row>
    <row r="31" spans="1:6" s="249" customFormat="1" ht="47.25">
      <c r="A31" s="255">
        <v>14040000</v>
      </c>
      <c r="B31" s="256" t="s">
        <v>289</v>
      </c>
      <c r="C31" s="257">
        <f t="shared" si="0"/>
        <v>199200</v>
      </c>
      <c r="D31" s="258">
        <v>199200</v>
      </c>
      <c r="E31" s="258">
        <v>0</v>
      </c>
      <c r="F31" s="258">
        <v>0</v>
      </c>
    </row>
    <row r="32" spans="1:6" s="249" customFormat="1" ht="15.75">
      <c r="A32" s="251">
        <v>18000000</v>
      </c>
      <c r="B32" s="252" t="s">
        <v>288</v>
      </c>
      <c r="C32" s="253">
        <f t="shared" si="0"/>
        <v>13843660</v>
      </c>
      <c r="D32" s="254">
        <v>13843660</v>
      </c>
      <c r="E32" s="254">
        <v>0</v>
      </c>
      <c r="F32" s="254">
        <v>0</v>
      </c>
    </row>
    <row r="33" spans="1:6" s="249" customFormat="1" ht="15.75">
      <c r="A33" s="251">
        <v>18010000</v>
      </c>
      <c r="B33" s="252" t="s">
        <v>287</v>
      </c>
      <c r="C33" s="253">
        <f t="shared" si="0"/>
        <v>5306640</v>
      </c>
      <c r="D33" s="254">
        <v>5306640</v>
      </c>
      <c r="E33" s="254">
        <v>0</v>
      </c>
      <c r="F33" s="254">
        <v>0</v>
      </c>
    </row>
    <row r="34" spans="1:6" s="249" customFormat="1" ht="63">
      <c r="A34" s="255">
        <v>18010100</v>
      </c>
      <c r="B34" s="256" t="s">
        <v>286</v>
      </c>
      <c r="C34" s="257">
        <f t="shared" si="0"/>
        <v>4570</v>
      </c>
      <c r="D34" s="258">
        <v>4570</v>
      </c>
      <c r="E34" s="258">
        <v>0</v>
      </c>
      <c r="F34" s="258">
        <v>0</v>
      </c>
    </row>
    <row r="35" spans="1:6" s="249" customFormat="1" ht="63">
      <c r="A35" s="255">
        <v>18010200</v>
      </c>
      <c r="B35" s="256" t="s">
        <v>285</v>
      </c>
      <c r="C35" s="257">
        <f t="shared" si="0"/>
        <v>2340</v>
      </c>
      <c r="D35" s="258">
        <v>2340</v>
      </c>
      <c r="E35" s="258">
        <v>0</v>
      </c>
      <c r="F35" s="258">
        <v>0</v>
      </c>
    </row>
    <row r="36" spans="1:6" s="249" customFormat="1" ht="63">
      <c r="A36" s="255">
        <v>18010300</v>
      </c>
      <c r="B36" s="256" t="s">
        <v>284</v>
      </c>
      <c r="C36" s="257">
        <f t="shared" si="0"/>
        <v>6100</v>
      </c>
      <c r="D36" s="258">
        <v>6100</v>
      </c>
      <c r="E36" s="258">
        <v>0</v>
      </c>
      <c r="F36" s="258">
        <v>0</v>
      </c>
    </row>
    <row r="37" spans="1:6" s="249" customFormat="1" ht="63">
      <c r="A37" s="255">
        <v>18010400</v>
      </c>
      <c r="B37" s="256" t="s">
        <v>283</v>
      </c>
      <c r="C37" s="257">
        <f t="shared" si="0"/>
        <v>72640</v>
      </c>
      <c r="D37" s="258">
        <v>72640</v>
      </c>
      <c r="E37" s="258">
        <v>0</v>
      </c>
      <c r="F37" s="258">
        <v>0</v>
      </c>
    </row>
    <row r="38" spans="1:6" s="249" customFormat="1" ht="15.75">
      <c r="A38" s="255">
        <v>18010500</v>
      </c>
      <c r="B38" s="256" t="s">
        <v>282</v>
      </c>
      <c r="C38" s="257">
        <f t="shared" si="0"/>
        <v>195000</v>
      </c>
      <c r="D38" s="258">
        <v>195000</v>
      </c>
      <c r="E38" s="258">
        <v>0</v>
      </c>
      <c r="F38" s="258">
        <v>0</v>
      </c>
    </row>
    <row r="39" spans="1:6" s="249" customFormat="1" ht="15.75">
      <c r="A39" s="255">
        <v>18010600</v>
      </c>
      <c r="B39" s="256" t="s">
        <v>281</v>
      </c>
      <c r="C39" s="257">
        <f t="shared" si="0"/>
        <v>3996000</v>
      </c>
      <c r="D39" s="258">
        <v>3996000</v>
      </c>
      <c r="E39" s="258">
        <v>0</v>
      </c>
      <c r="F39" s="258">
        <v>0</v>
      </c>
    </row>
    <row r="40" spans="1:6" s="249" customFormat="1" ht="15.75">
      <c r="A40" s="255">
        <v>18010700</v>
      </c>
      <c r="B40" s="256" t="s">
        <v>280</v>
      </c>
      <c r="C40" s="257">
        <f t="shared" si="0"/>
        <v>498000</v>
      </c>
      <c r="D40" s="258">
        <v>498000</v>
      </c>
      <c r="E40" s="258">
        <v>0</v>
      </c>
      <c r="F40" s="258">
        <v>0</v>
      </c>
    </row>
    <row r="41" spans="1:6" s="249" customFormat="1" ht="15.75">
      <c r="A41" s="255">
        <v>18010900</v>
      </c>
      <c r="B41" s="256" t="s">
        <v>279</v>
      </c>
      <c r="C41" s="257">
        <f t="shared" si="0"/>
        <v>506990</v>
      </c>
      <c r="D41" s="258">
        <v>506990</v>
      </c>
      <c r="E41" s="258">
        <v>0</v>
      </c>
      <c r="F41" s="258">
        <v>0</v>
      </c>
    </row>
    <row r="42" spans="1:6" s="249" customFormat="1" ht="31.5">
      <c r="A42" s="255">
        <v>18011100</v>
      </c>
      <c r="B42" s="256" t="s">
        <v>278</v>
      </c>
      <c r="C42" s="257">
        <f t="shared" si="0"/>
        <v>25000</v>
      </c>
      <c r="D42" s="258">
        <v>25000</v>
      </c>
      <c r="E42" s="258">
        <v>0</v>
      </c>
      <c r="F42" s="258">
        <v>0</v>
      </c>
    </row>
    <row r="43" spans="1:6" s="249" customFormat="1" ht="15.75">
      <c r="A43" s="251">
        <v>18030000</v>
      </c>
      <c r="B43" s="252" t="s">
        <v>55</v>
      </c>
      <c r="C43" s="253">
        <f t="shared" si="0"/>
        <v>840</v>
      </c>
      <c r="D43" s="254">
        <v>840</v>
      </c>
      <c r="E43" s="254">
        <v>0</v>
      </c>
      <c r="F43" s="254">
        <v>0</v>
      </c>
    </row>
    <row r="44" spans="1:6" s="249" customFormat="1" ht="31.5">
      <c r="A44" s="255">
        <v>18030100</v>
      </c>
      <c r="B44" s="256" t="s">
        <v>54</v>
      </c>
      <c r="C44" s="257">
        <f t="shared" si="0"/>
        <v>840</v>
      </c>
      <c r="D44" s="258">
        <v>840</v>
      </c>
      <c r="E44" s="258">
        <v>0</v>
      </c>
      <c r="F44" s="258">
        <v>0</v>
      </c>
    </row>
    <row r="45" spans="1:6" s="249" customFormat="1" ht="15.75">
      <c r="A45" s="251">
        <v>18050000</v>
      </c>
      <c r="B45" s="252" t="s">
        <v>53</v>
      </c>
      <c r="C45" s="253">
        <f t="shared" si="0"/>
        <v>8536180</v>
      </c>
      <c r="D45" s="254">
        <v>8536180</v>
      </c>
      <c r="E45" s="254">
        <v>0</v>
      </c>
      <c r="F45" s="254">
        <v>0</v>
      </c>
    </row>
    <row r="46" spans="1:6" s="249" customFormat="1" ht="15.75">
      <c r="A46" s="255">
        <v>18050300</v>
      </c>
      <c r="B46" s="256" t="s">
        <v>52</v>
      </c>
      <c r="C46" s="257">
        <f t="shared" si="0"/>
        <v>75840</v>
      </c>
      <c r="D46" s="258">
        <v>75840</v>
      </c>
      <c r="E46" s="258">
        <v>0</v>
      </c>
      <c r="F46" s="258">
        <v>0</v>
      </c>
    </row>
    <row r="47" spans="1:6" s="249" customFormat="1" ht="15.75">
      <c r="A47" s="255">
        <v>18050400</v>
      </c>
      <c r="B47" s="256" t="s">
        <v>51</v>
      </c>
      <c r="C47" s="257">
        <f t="shared" si="0"/>
        <v>1560300</v>
      </c>
      <c r="D47" s="258">
        <v>1560300</v>
      </c>
      <c r="E47" s="258">
        <v>0</v>
      </c>
      <c r="F47" s="258">
        <v>0</v>
      </c>
    </row>
    <row r="48" spans="1:6" s="249" customFormat="1" ht="110.25">
      <c r="A48" s="255">
        <v>18050500</v>
      </c>
      <c r="B48" s="256" t="s">
        <v>277</v>
      </c>
      <c r="C48" s="257">
        <f t="shared" si="0"/>
        <v>6900040</v>
      </c>
      <c r="D48" s="258">
        <v>6900040</v>
      </c>
      <c r="E48" s="258">
        <v>0</v>
      </c>
      <c r="F48" s="258">
        <v>0</v>
      </c>
    </row>
    <row r="49" spans="1:6" s="249" customFormat="1" ht="15.75">
      <c r="A49" s="251">
        <v>19000000</v>
      </c>
      <c r="B49" s="252" t="s">
        <v>73</v>
      </c>
      <c r="C49" s="253">
        <f t="shared" si="0"/>
        <v>54100</v>
      </c>
      <c r="D49" s="254">
        <v>0</v>
      </c>
      <c r="E49" s="254">
        <v>54100</v>
      </c>
      <c r="F49" s="254">
        <v>0</v>
      </c>
    </row>
    <row r="50" spans="1:6" s="249" customFormat="1" ht="15.75">
      <c r="A50" s="251">
        <v>19010000</v>
      </c>
      <c r="B50" s="252" t="s">
        <v>72</v>
      </c>
      <c r="C50" s="253">
        <f t="shared" si="0"/>
        <v>54100</v>
      </c>
      <c r="D50" s="254">
        <v>0</v>
      </c>
      <c r="E50" s="254">
        <v>54100</v>
      </c>
      <c r="F50" s="254">
        <v>0</v>
      </c>
    </row>
    <row r="51" spans="1:6" s="249" customFormat="1" ht="94.5">
      <c r="A51" s="255">
        <v>19010100</v>
      </c>
      <c r="B51" s="256" t="s">
        <v>276</v>
      </c>
      <c r="C51" s="257">
        <f t="shared" si="0"/>
        <v>49900</v>
      </c>
      <c r="D51" s="258">
        <v>0</v>
      </c>
      <c r="E51" s="258">
        <v>49900</v>
      </c>
      <c r="F51" s="258">
        <v>0</v>
      </c>
    </row>
    <row r="52" spans="1:6" s="249" customFormat="1" ht="63" customHeight="1">
      <c r="A52" s="255">
        <v>19010300</v>
      </c>
      <c r="B52" s="256" t="s">
        <v>71</v>
      </c>
      <c r="C52" s="257">
        <f t="shared" si="0"/>
        <v>4200</v>
      </c>
      <c r="D52" s="258">
        <v>0</v>
      </c>
      <c r="E52" s="258">
        <v>4200</v>
      </c>
      <c r="F52" s="258">
        <v>0</v>
      </c>
    </row>
    <row r="53" spans="1:6" s="249" customFormat="1" ht="15.75">
      <c r="A53" s="251">
        <v>20000000</v>
      </c>
      <c r="B53" s="252" t="s">
        <v>11</v>
      </c>
      <c r="C53" s="253">
        <f t="shared" si="0"/>
        <v>1603380</v>
      </c>
      <c r="D53" s="254">
        <v>649930</v>
      </c>
      <c r="E53" s="254">
        <v>953450</v>
      </c>
      <c r="F53" s="254">
        <v>0</v>
      </c>
    </row>
    <row r="54" spans="1:6" s="249" customFormat="1" ht="31.5">
      <c r="A54" s="251">
        <v>21000000</v>
      </c>
      <c r="B54" s="252" t="s">
        <v>50</v>
      </c>
      <c r="C54" s="253">
        <f t="shared" si="0"/>
        <v>2020</v>
      </c>
      <c r="D54" s="254">
        <v>2020</v>
      </c>
      <c r="E54" s="254">
        <v>0</v>
      </c>
      <c r="F54" s="254">
        <v>0</v>
      </c>
    </row>
    <row r="55" spans="1:6" s="249" customFormat="1" ht="15.75">
      <c r="A55" s="251">
        <v>21080000</v>
      </c>
      <c r="B55" s="252" t="s">
        <v>49</v>
      </c>
      <c r="C55" s="253">
        <f t="shared" si="0"/>
        <v>2020</v>
      </c>
      <c r="D55" s="254">
        <v>2020</v>
      </c>
      <c r="E55" s="254">
        <v>0</v>
      </c>
      <c r="F55" s="254">
        <v>0</v>
      </c>
    </row>
    <row r="56" spans="1:6" s="249" customFormat="1" ht="15.75">
      <c r="A56" s="255">
        <v>21081100</v>
      </c>
      <c r="B56" s="256" t="s">
        <v>48</v>
      </c>
      <c r="C56" s="257">
        <f t="shared" si="0"/>
        <v>2020</v>
      </c>
      <c r="D56" s="258">
        <v>2020</v>
      </c>
      <c r="E56" s="258">
        <v>0</v>
      </c>
      <c r="F56" s="258">
        <v>0</v>
      </c>
    </row>
    <row r="57" spans="1:6" s="249" customFormat="1" ht="47.25">
      <c r="A57" s="251">
        <v>22000000</v>
      </c>
      <c r="B57" s="252" t="s">
        <v>12</v>
      </c>
      <c r="C57" s="253">
        <f t="shared" si="0"/>
        <v>642030</v>
      </c>
      <c r="D57" s="254">
        <v>642030</v>
      </c>
      <c r="E57" s="254">
        <v>0</v>
      </c>
      <c r="F57" s="254">
        <v>0</v>
      </c>
    </row>
    <row r="58" spans="1:6" s="249" customFormat="1" ht="31.5">
      <c r="A58" s="251">
        <v>22010000</v>
      </c>
      <c r="B58" s="252" t="s">
        <v>39</v>
      </c>
      <c r="C58" s="253">
        <f t="shared" si="0"/>
        <v>573290</v>
      </c>
      <c r="D58" s="254">
        <v>573290</v>
      </c>
      <c r="E58" s="254">
        <v>0</v>
      </c>
      <c r="F58" s="254">
        <v>0</v>
      </c>
    </row>
    <row r="59" spans="1:6" s="249" customFormat="1" ht="63">
      <c r="A59" s="255">
        <v>22010300</v>
      </c>
      <c r="B59" s="256" t="s">
        <v>275</v>
      </c>
      <c r="C59" s="257">
        <f t="shared" si="0"/>
        <v>1920</v>
      </c>
      <c r="D59" s="258">
        <v>1920</v>
      </c>
      <c r="E59" s="258">
        <v>0</v>
      </c>
      <c r="F59" s="258">
        <v>0</v>
      </c>
    </row>
    <row r="60" spans="1:6" s="249" customFormat="1" ht="31.5">
      <c r="A60" s="255">
        <v>22012500</v>
      </c>
      <c r="B60" s="256" t="s">
        <v>47</v>
      </c>
      <c r="C60" s="257">
        <f t="shared" si="0"/>
        <v>218360</v>
      </c>
      <c r="D60" s="258">
        <v>218360</v>
      </c>
      <c r="E60" s="258">
        <v>0</v>
      </c>
      <c r="F60" s="258">
        <v>0</v>
      </c>
    </row>
    <row r="61" spans="1:6" s="249" customFormat="1" ht="47.25">
      <c r="A61" s="255">
        <v>22012600</v>
      </c>
      <c r="B61" s="256" t="s">
        <v>274</v>
      </c>
      <c r="C61" s="257">
        <f t="shared" si="0"/>
        <v>353010</v>
      </c>
      <c r="D61" s="258">
        <v>353010</v>
      </c>
      <c r="E61" s="258">
        <v>0</v>
      </c>
      <c r="F61" s="258">
        <v>0</v>
      </c>
    </row>
    <row r="62" spans="1:6" s="249" customFormat="1" ht="63">
      <c r="A62" s="251">
        <v>22080000</v>
      </c>
      <c r="B62" s="252" t="s">
        <v>46</v>
      </c>
      <c r="C62" s="253">
        <f t="shared" si="0"/>
        <v>14570</v>
      </c>
      <c r="D62" s="254">
        <v>14570</v>
      </c>
      <c r="E62" s="254">
        <v>0</v>
      </c>
      <c r="F62" s="254">
        <v>0</v>
      </c>
    </row>
    <row r="63" spans="1:6" s="249" customFormat="1" ht="63">
      <c r="A63" s="255">
        <v>22080400</v>
      </c>
      <c r="B63" s="256" t="s">
        <v>45</v>
      </c>
      <c r="C63" s="257">
        <f t="shared" si="0"/>
        <v>14570</v>
      </c>
      <c r="D63" s="258">
        <v>14570</v>
      </c>
      <c r="E63" s="258">
        <v>0</v>
      </c>
      <c r="F63" s="258">
        <v>0</v>
      </c>
    </row>
    <row r="64" spans="1:6" s="249" customFormat="1" ht="15.75">
      <c r="A64" s="251">
        <v>22090000</v>
      </c>
      <c r="B64" s="252" t="s">
        <v>44</v>
      </c>
      <c r="C64" s="253">
        <f t="shared" si="0"/>
        <v>51460</v>
      </c>
      <c r="D64" s="254">
        <v>51460</v>
      </c>
      <c r="E64" s="254">
        <v>0</v>
      </c>
      <c r="F64" s="254">
        <v>0</v>
      </c>
    </row>
    <row r="65" spans="1:6" s="249" customFormat="1" ht="63">
      <c r="A65" s="255">
        <v>22090100</v>
      </c>
      <c r="B65" s="256" t="s">
        <v>43</v>
      </c>
      <c r="C65" s="257">
        <f t="shared" si="0"/>
        <v>49400</v>
      </c>
      <c r="D65" s="258">
        <v>49400</v>
      </c>
      <c r="E65" s="258">
        <v>0</v>
      </c>
      <c r="F65" s="258">
        <v>0</v>
      </c>
    </row>
    <row r="66" spans="1:6" s="249" customFormat="1" ht="48" customHeight="1">
      <c r="A66" s="255">
        <v>22090400</v>
      </c>
      <c r="B66" s="256" t="s">
        <v>42</v>
      </c>
      <c r="C66" s="257">
        <f t="shared" si="0"/>
        <v>2060</v>
      </c>
      <c r="D66" s="258">
        <v>2060</v>
      </c>
      <c r="E66" s="258">
        <v>0</v>
      </c>
      <c r="F66" s="258">
        <v>0</v>
      </c>
    </row>
    <row r="67" spans="1:6" s="249" customFormat="1" ht="126">
      <c r="A67" s="255">
        <v>22130000</v>
      </c>
      <c r="B67" s="256" t="s">
        <v>273</v>
      </c>
      <c r="C67" s="257">
        <f t="shared" si="0"/>
        <v>2710</v>
      </c>
      <c r="D67" s="258">
        <v>2710</v>
      </c>
      <c r="E67" s="258">
        <v>0</v>
      </c>
      <c r="F67" s="258">
        <v>0</v>
      </c>
    </row>
    <row r="68" spans="1:6" s="249" customFormat="1" ht="15.75">
      <c r="A68" s="251">
        <v>24000000</v>
      </c>
      <c r="B68" s="252" t="s">
        <v>70</v>
      </c>
      <c r="C68" s="253">
        <f t="shared" si="0"/>
        <v>5880</v>
      </c>
      <c r="D68" s="254">
        <v>5880</v>
      </c>
      <c r="E68" s="254">
        <v>0</v>
      </c>
      <c r="F68" s="254">
        <v>0</v>
      </c>
    </row>
    <row r="69" spans="1:6" s="249" customFormat="1" ht="15.75">
      <c r="A69" s="251">
        <v>24060000</v>
      </c>
      <c r="B69" s="252" t="s">
        <v>49</v>
      </c>
      <c r="C69" s="253">
        <f t="shared" si="0"/>
        <v>5880</v>
      </c>
      <c r="D69" s="254">
        <v>5880</v>
      </c>
      <c r="E69" s="254">
        <v>0</v>
      </c>
      <c r="F69" s="254">
        <v>0</v>
      </c>
    </row>
    <row r="70" spans="1:6" s="249" customFormat="1" ht="15.75">
      <c r="A70" s="255">
        <v>24060300</v>
      </c>
      <c r="B70" s="256" t="s">
        <v>49</v>
      </c>
      <c r="C70" s="257">
        <f t="shared" si="0"/>
        <v>5880</v>
      </c>
      <c r="D70" s="258">
        <v>5880</v>
      </c>
      <c r="E70" s="258">
        <v>0</v>
      </c>
      <c r="F70" s="258">
        <v>0</v>
      </c>
    </row>
    <row r="71" spans="1:6" s="249" customFormat="1" ht="31.5">
      <c r="A71" s="251">
        <v>25000000</v>
      </c>
      <c r="B71" s="252" t="s">
        <v>69</v>
      </c>
      <c r="C71" s="253">
        <f t="shared" si="0"/>
        <v>953450</v>
      </c>
      <c r="D71" s="254">
        <v>0</v>
      </c>
      <c r="E71" s="254">
        <v>953450</v>
      </c>
      <c r="F71" s="254">
        <v>0</v>
      </c>
    </row>
    <row r="72" spans="1:6" s="249" customFormat="1" ht="47.25">
      <c r="A72" s="251">
        <v>25010000</v>
      </c>
      <c r="B72" s="252" t="s">
        <v>68</v>
      </c>
      <c r="C72" s="253">
        <f t="shared" si="0"/>
        <v>953450</v>
      </c>
      <c r="D72" s="254">
        <v>0</v>
      </c>
      <c r="E72" s="254">
        <v>953450</v>
      </c>
      <c r="F72" s="254">
        <v>0</v>
      </c>
    </row>
    <row r="73" spans="1:6" s="249" customFormat="1" ht="47.25">
      <c r="A73" s="255">
        <v>25010100</v>
      </c>
      <c r="B73" s="256" t="s">
        <v>67</v>
      </c>
      <c r="C73" s="257">
        <f t="shared" si="0"/>
        <v>343000</v>
      </c>
      <c r="D73" s="258">
        <v>0</v>
      </c>
      <c r="E73" s="258">
        <v>343000</v>
      </c>
      <c r="F73" s="258">
        <v>0</v>
      </c>
    </row>
    <row r="74" spans="1:6" s="249" customFormat="1" ht="31.5">
      <c r="A74" s="255">
        <v>25010200</v>
      </c>
      <c r="B74" s="256" t="s">
        <v>66</v>
      </c>
      <c r="C74" s="257">
        <f t="shared" si="0"/>
        <v>334750</v>
      </c>
      <c r="D74" s="258">
        <v>0</v>
      </c>
      <c r="E74" s="258">
        <v>334750</v>
      </c>
      <c r="F74" s="258">
        <v>0</v>
      </c>
    </row>
    <row r="75" spans="1:6" s="249" customFormat="1" ht="31.5">
      <c r="A75" s="255">
        <v>25010300</v>
      </c>
      <c r="B75" s="256" t="s">
        <v>65</v>
      </c>
      <c r="C75" s="257">
        <f t="shared" si="0"/>
        <v>275700</v>
      </c>
      <c r="D75" s="258">
        <v>0</v>
      </c>
      <c r="E75" s="258">
        <v>275700</v>
      </c>
      <c r="F75" s="258">
        <v>0</v>
      </c>
    </row>
    <row r="76" spans="1:6" s="249" customFormat="1" ht="31.5">
      <c r="A76" s="259"/>
      <c r="B76" s="250" t="s">
        <v>272</v>
      </c>
      <c r="C76" s="253">
        <f t="shared" si="0"/>
        <v>60197100</v>
      </c>
      <c r="D76" s="253">
        <v>59189550</v>
      </c>
      <c r="E76" s="253">
        <v>1007550</v>
      </c>
      <c r="F76" s="253">
        <v>0</v>
      </c>
    </row>
    <row r="77" spans="1:6" s="249" customFormat="1" ht="15.75">
      <c r="A77" s="251">
        <v>40000000</v>
      </c>
      <c r="B77" s="252" t="s">
        <v>13</v>
      </c>
      <c r="C77" s="253">
        <f aca="true" t="shared" si="1" ref="C77:C85">D77+E77</f>
        <v>23139400</v>
      </c>
      <c r="D77" s="254">
        <v>23139400</v>
      </c>
      <c r="E77" s="254">
        <v>0</v>
      </c>
      <c r="F77" s="254">
        <v>0</v>
      </c>
    </row>
    <row r="78" spans="1:6" s="249" customFormat="1" ht="15.75">
      <c r="A78" s="251">
        <v>41000000</v>
      </c>
      <c r="B78" s="252" t="s">
        <v>14</v>
      </c>
      <c r="C78" s="253">
        <f t="shared" si="1"/>
        <v>23139400</v>
      </c>
      <c r="D78" s="254">
        <v>23139400</v>
      </c>
      <c r="E78" s="254">
        <v>0</v>
      </c>
      <c r="F78" s="254">
        <v>0</v>
      </c>
    </row>
    <row r="79" spans="1:6" s="249" customFormat="1" ht="31.5">
      <c r="A79" s="251">
        <v>41030000</v>
      </c>
      <c r="B79" s="252" t="s">
        <v>271</v>
      </c>
      <c r="C79" s="253">
        <f t="shared" si="1"/>
        <v>23028500</v>
      </c>
      <c r="D79" s="254">
        <v>23028500</v>
      </c>
      <c r="E79" s="254">
        <v>0</v>
      </c>
      <c r="F79" s="254">
        <v>0</v>
      </c>
    </row>
    <row r="80" spans="1:6" s="249" customFormat="1" ht="31.5">
      <c r="A80" s="255">
        <v>41033900</v>
      </c>
      <c r="B80" s="256" t="s">
        <v>270</v>
      </c>
      <c r="C80" s="257">
        <f t="shared" si="1"/>
        <v>21112400</v>
      </c>
      <c r="D80" s="258">
        <v>21112400</v>
      </c>
      <c r="E80" s="258">
        <v>0</v>
      </c>
      <c r="F80" s="258">
        <v>0</v>
      </c>
    </row>
    <row r="81" spans="1:6" s="249" customFormat="1" ht="31.5">
      <c r="A81" s="255">
        <v>41034200</v>
      </c>
      <c r="B81" s="256" t="s">
        <v>269</v>
      </c>
      <c r="C81" s="257">
        <f t="shared" si="1"/>
        <v>1916100</v>
      </c>
      <c r="D81" s="258">
        <v>1916100</v>
      </c>
      <c r="E81" s="258">
        <v>0</v>
      </c>
      <c r="F81" s="258">
        <v>0</v>
      </c>
    </row>
    <row r="82" spans="1:6" s="249" customFormat="1" ht="31.5">
      <c r="A82" s="251">
        <v>41050000</v>
      </c>
      <c r="B82" s="252" t="s">
        <v>359</v>
      </c>
      <c r="C82" s="253">
        <f t="shared" si="1"/>
        <v>110900</v>
      </c>
      <c r="D82" s="254">
        <v>110900</v>
      </c>
      <c r="E82" s="254">
        <v>0</v>
      </c>
      <c r="F82" s="254">
        <v>0</v>
      </c>
    </row>
    <row r="83" spans="1:6" s="249" customFormat="1" ht="78.75">
      <c r="A83" s="255">
        <v>41051200</v>
      </c>
      <c r="B83" s="256" t="s">
        <v>360</v>
      </c>
      <c r="C83" s="257">
        <f t="shared" si="1"/>
        <v>65200</v>
      </c>
      <c r="D83" s="258">
        <v>65200</v>
      </c>
      <c r="E83" s="258">
        <v>0</v>
      </c>
      <c r="F83" s="258">
        <v>0</v>
      </c>
    </row>
    <row r="84" spans="1:6" s="249" customFormat="1" ht="63">
      <c r="A84" s="255">
        <v>41051500</v>
      </c>
      <c r="B84" s="256" t="s">
        <v>361</v>
      </c>
      <c r="C84" s="257">
        <f t="shared" si="1"/>
        <v>45700</v>
      </c>
      <c r="D84" s="258">
        <v>45700</v>
      </c>
      <c r="E84" s="258">
        <v>0</v>
      </c>
      <c r="F84" s="258">
        <v>0</v>
      </c>
    </row>
    <row r="85" spans="1:6" s="249" customFormat="1" ht="15.75">
      <c r="A85" s="260" t="s">
        <v>231</v>
      </c>
      <c r="B85" s="250" t="s">
        <v>268</v>
      </c>
      <c r="C85" s="253">
        <f t="shared" si="1"/>
        <v>83336500</v>
      </c>
      <c r="D85" s="253">
        <v>82328950</v>
      </c>
      <c r="E85" s="253">
        <v>1007550</v>
      </c>
      <c r="F85" s="253">
        <v>0</v>
      </c>
    </row>
    <row r="86" s="249" customFormat="1" ht="15.75"/>
    <row r="87" s="249" customFormat="1" ht="15.75"/>
    <row r="88" spans="2:5" s="249" customFormat="1" ht="15.75">
      <c r="B88" s="283" t="s">
        <v>305</v>
      </c>
      <c r="E88" s="283" t="s">
        <v>306</v>
      </c>
    </row>
  </sheetData>
  <sheetProtection/>
  <mergeCells count="11">
    <mergeCell ref="F10:F11"/>
    <mergeCell ref="C3:F3"/>
    <mergeCell ref="C2:F2"/>
    <mergeCell ref="C1:D1"/>
    <mergeCell ref="A9:A11"/>
    <mergeCell ref="B9:B11"/>
    <mergeCell ref="C9:C11"/>
    <mergeCell ref="B5:E5"/>
    <mergeCell ref="D9:D11"/>
    <mergeCell ref="E9:F9"/>
    <mergeCell ref="E10:E11"/>
  </mergeCells>
  <printOptions/>
  <pageMargins left="0.84" right="0.21" top="0.393700787401575" bottom="0.393700787401575" header="0.2" footer="0"/>
  <pageSetup fitToHeight="50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15.25390625" style="203" customWidth="1"/>
    <col min="2" max="2" width="41.00390625" style="203" customWidth="1"/>
    <col min="3" max="3" width="14.75390625" style="203" customWidth="1"/>
    <col min="4" max="6" width="14.125" style="203" customWidth="1"/>
    <col min="7" max="16384" width="9.125" style="203" customWidth="1"/>
  </cols>
  <sheetData>
    <row r="1" spans="1:6" ht="15.75">
      <c r="A1" s="203" t="s">
        <v>121</v>
      </c>
      <c r="C1" s="301" t="s">
        <v>226</v>
      </c>
      <c r="D1" s="301"/>
      <c r="E1" s="195"/>
      <c r="F1" s="195"/>
    </row>
    <row r="2" spans="3:6" ht="28.5" customHeight="1">
      <c r="C2" s="300" t="s">
        <v>353</v>
      </c>
      <c r="D2" s="300"/>
      <c r="E2" s="300"/>
      <c r="F2" s="300"/>
    </row>
    <row r="3" spans="3:6" ht="15.75">
      <c r="C3" s="299">
        <v>43819</v>
      </c>
      <c r="D3" s="299"/>
      <c r="E3" s="299"/>
      <c r="F3" s="299"/>
    </row>
    <row r="5" spans="1:6" ht="34.5" customHeight="1">
      <c r="A5" s="295"/>
      <c r="B5" s="304" t="s">
        <v>368</v>
      </c>
      <c r="C5" s="304"/>
      <c r="D5" s="304"/>
      <c r="E5" s="304"/>
      <c r="F5" s="294"/>
    </row>
    <row r="6" spans="1:6" ht="10.5" customHeight="1">
      <c r="A6" s="211"/>
      <c r="B6" s="212"/>
      <c r="C6" s="212"/>
      <c r="D6" s="212"/>
      <c r="E6" s="212"/>
      <c r="F6" s="212"/>
    </row>
    <row r="7" spans="1:6" ht="14.25" customHeight="1">
      <c r="A7" s="225">
        <v>25530000000</v>
      </c>
      <c r="B7" s="227"/>
      <c r="C7" s="212"/>
      <c r="D7" s="212"/>
      <c r="E7" s="212"/>
      <c r="F7" s="212"/>
    </row>
    <row r="8" spans="1:6" ht="13.5" customHeight="1">
      <c r="A8" s="228" t="s">
        <v>313</v>
      </c>
      <c r="B8" s="226"/>
      <c r="C8" s="212"/>
      <c r="D8" s="212"/>
      <c r="E8" s="212"/>
      <c r="F8" s="212"/>
    </row>
    <row r="9" spans="1:6" ht="15.75">
      <c r="A9" s="204"/>
      <c r="B9" s="204"/>
      <c r="C9" s="204"/>
      <c r="D9"/>
      <c r="E9" s="204"/>
      <c r="F9" s="205" t="s">
        <v>184</v>
      </c>
    </row>
    <row r="10" spans="1:6" ht="15.75">
      <c r="A10" s="302" t="s">
        <v>1</v>
      </c>
      <c r="B10" s="302" t="s">
        <v>227</v>
      </c>
      <c r="C10" s="303" t="s">
        <v>208</v>
      </c>
      <c r="D10" s="302" t="s">
        <v>2</v>
      </c>
      <c r="E10" s="302" t="s">
        <v>3</v>
      </c>
      <c r="F10" s="302"/>
    </row>
    <row r="11" spans="1:6" ht="12.75">
      <c r="A11" s="302"/>
      <c r="B11" s="302"/>
      <c r="C11" s="302"/>
      <c r="D11" s="302"/>
      <c r="E11" s="302" t="s">
        <v>189</v>
      </c>
      <c r="F11" s="302" t="s">
        <v>209</v>
      </c>
    </row>
    <row r="12" spans="1:6" ht="40.5" customHeight="1">
      <c r="A12" s="302"/>
      <c r="B12" s="302"/>
      <c r="C12" s="302"/>
      <c r="D12" s="302"/>
      <c r="E12" s="302"/>
      <c r="F12" s="302"/>
    </row>
    <row r="13" spans="1:6" ht="15.75">
      <c r="A13" s="206">
        <v>1</v>
      </c>
      <c r="B13" s="206">
        <v>2</v>
      </c>
      <c r="C13" s="207">
        <v>3</v>
      </c>
      <c r="D13" s="206">
        <v>4</v>
      </c>
      <c r="E13" s="206">
        <v>5</v>
      </c>
      <c r="F13" s="206">
        <v>6</v>
      </c>
    </row>
    <row r="14" spans="1:6" s="249" customFormat="1" ht="21" customHeight="1">
      <c r="A14" s="305" t="s">
        <v>228</v>
      </c>
      <c r="B14" s="306"/>
      <c r="C14" s="306"/>
      <c r="D14" s="306"/>
      <c r="E14" s="306"/>
      <c r="F14" s="307"/>
    </row>
    <row r="15" spans="1:6" s="249" customFormat="1" ht="15.75">
      <c r="A15" s="251">
        <v>200000</v>
      </c>
      <c r="B15" s="252" t="s">
        <v>229</v>
      </c>
      <c r="C15" s="253">
        <f>D15+E15</f>
        <v>0</v>
      </c>
      <c r="D15" s="254">
        <v>-182600</v>
      </c>
      <c r="E15" s="254">
        <v>182600</v>
      </c>
      <c r="F15" s="254">
        <v>182600</v>
      </c>
    </row>
    <row r="16" spans="1:6" s="249" customFormat="1" ht="31.5">
      <c r="A16" s="251">
        <v>208000</v>
      </c>
      <c r="B16" s="252" t="s">
        <v>230</v>
      </c>
      <c r="C16" s="253">
        <f>D16+E16</f>
        <v>0</v>
      </c>
      <c r="D16" s="254">
        <v>-182600</v>
      </c>
      <c r="E16" s="254">
        <v>182600</v>
      </c>
      <c r="F16" s="254">
        <v>182600</v>
      </c>
    </row>
    <row r="17" spans="1:6" s="249" customFormat="1" ht="47.25">
      <c r="A17" s="255">
        <v>208400</v>
      </c>
      <c r="B17" s="256" t="s">
        <v>257</v>
      </c>
      <c r="C17" s="257">
        <f>D17+E17</f>
        <v>0</v>
      </c>
      <c r="D17" s="258">
        <v>-182600</v>
      </c>
      <c r="E17" s="258">
        <v>182600</v>
      </c>
      <c r="F17" s="258">
        <v>182600</v>
      </c>
    </row>
    <row r="18" spans="1:6" s="249" customFormat="1" ht="15.75">
      <c r="A18" s="260" t="s">
        <v>231</v>
      </c>
      <c r="B18" s="250" t="s">
        <v>232</v>
      </c>
      <c r="C18" s="253">
        <f>D18+E18</f>
        <v>0</v>
      </c>
      <c r="D18" s="253">
        <v>-182600</v>
      </c>
      <c r="E18" s="253">
        <v>182600</v>
      </c>
      <c r="F18" s="253">
        <v>182600</v>
      </c>
    </row>
    <row r="19" spans="1:6" s="249" customFormat="1" ht="21" customHeight="1">
      <c r="A19" s="305" t="s">
        <v>297</v>
      </c>
      <c r="B19" s="306"/>
      <c r="C19" s="306"/>
      <c r="D19" s="306"/>
      <c r="E19" s="306"/>
      <c r="F19" s="307"/>
    </row>
    <row r="20" spans="1:6" s="249" customFormat="1" ht="31.5">
      <c r="A20" s="251">
        <v>600000</v>
      </c>
      <c r="B20" s="252" t="s">
        <v>233</v>
      </c>
      <c r="C20" s="253">
        <f>D20+E20</f>
        <v>0</v>
      </c>
      <c r="D20" s="254">
        <v>-182600</v>
      </c>
      <c r="E20" s="254">
        <v>182600</v>
      </c>
      <c r="F20" s="254">
        <v>182600</v>
      </c>
    </row>
    <row r="21" spans="1:6" s="249" customFormat="1" ht="15.75">
      <c r="A21" s="251">
        <v>602000</v>
      </c>
      <c r="B21" s="252" t="s">
        <v>234</v>
      </c>
      <c r="C21" s="253">
        <f>D21+E21</f>
        <v>0</v>
      </c>
      <c r="D21" s="254">
        <v>-182600</v>
      </c>
      <c r="E21" s="254">
        <v>182600</v>
      </c>
      <c r="F21" s="254">
        <v>182600</v>
      </c>
    </row>
    <row r="22" spans="1:6" s="249" customFormat="1" ht="47.25">
      <c r="A22" s="255">
        <v>602400</v>
      </c>
      <c r="B22" s="256" t="s">
        <v>257</v>
      </c>
      <c r="C22" s="257">
        <f>D22+E22</f>
        <v>0</v>
      </c>
      <c r="D22" s="258">
        <v>-182600</v>
      </c>
      <c r="E22" s="258">
        <v>182600</v>
      </c>
      <c r="F22" s="258">
        <v>182600</v>
      </c>
    </row>
    <row r="23" spans="1:6" s="249" customFormat="1" ht="15.75">
      <c r="A23" s="260" t="s">
        <v>231</v>
      </c>
      <c r="B23" s="250" t="s">
        <v>232</v>
      </c>
      <c r="C23" s="253">
        <f>D23+E23</f>
        <v>0</v>
      </c>
      <c r="D23" s="253">
        <v>-182600</v>
      </c>
      <c r="E23" s="253">
        <v>182600</v>
      </c>
      <c r="F23" s="253">
        <v>182600</v>
      </c>
    </row>
    <row r="24" spans="1:6" ht="15.75">
      <c r="A24" s="204"/>
      <c r="B24" s="204"/>
      <c r="C24" s="204"/>
      <c r="D24" s="204"/>
      <c r="E24" s="204"/>
      <c r="F24" s="204"/>
    </row>
    <row r="25" spans="1:6" ht="15.75">
      <c r="A25" s="204"/>
      <c r="B25" s="204"/>
      <c r="C25" s="204"/>
      <c r="D25" s="204"/>
      <c r="E25" s="204"/>
      <c r="F25" s="204"/>
    </row>
    <row r="26" spans="1:6" ht="15.75">
      <c r="A26" s="204"/>
      <c r="B26" s="208" t="s">
        <v>305</v>
      </c>
      <c r="C26" s="204"/>
      <c r="D26" s="204"/>
      <c r="E26" s="208" t="s">
        <v>306</v>
      </c>
      <c r="F26" s="204"/>
    </row>
  </sheetData>
  <sheetProtection/>
  <mergeCells count="13">
    <mergeCell ref="F11:F12"/>
    <mergeCell ref="C2:F2"/>
    <mergeCell ref="B5:E5"/>
    <mergeCell ref="C1:D1"/>
    <mergeCell ref="A19:F19"/>
    <mergeCell ref="A14:F14"/>
    <mergeCell ref="A10:A12"/>
    <mergeCell ref="B10:B12"/>
    <mergeCell ref="C10:C12"/>
    <mergeCell ref="D10:D12"/>
    <mergeCell ref="E10:F10"/>
    <mergeCell ref="C3:F3"/>
    <mergeCell ref="E11:E12"/>
  </mergeCells>
  <printOptions/>
  <pageMargins left="0.78" right="0.19" top="0.393700787401575" bottom="0.393700787401575" header="0" footer="0"/>
  <pageSetup fitToHeight="50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45">
      <selection activeCell="D51" sqref="D51"/>
    </sheetView>
  </sheetViews>
  <sheetFormatPr defaultColWidth="9.00390625" defaultRowHeight="12.75"/>
  <cols>
    <col min="1" max="1" width="10.25390625" style="112" customWidth="1"/>
    <col min="2" max="2" width="9.75390625" style="112" customWidth="1"/>
    <col min="3" max="3" width="8.375" style="112" customWidth="1"/>
    <col min="4" max="4" width="33.875" style="112" customWidth="1"/>
    <col min="5" max="5" width="16.375" style="112" customWidth="1"/>
    <col min="6" max="6" width="15.625" style="112" customWidth="1"/>
    <col min="7" max="7" width="15.00390625" style="112" customWidth="1"/>
    <col min="8" max="8" width="13.75390625" style="112" customWidth="1"/>
    <col min="9" max="9" width="12.375" style="112" customWidth="1"/>
    <col min="10" max="11" width="14.75390625" style="112" customWidth="1"/>
    <col min="12" max="12" width="14.875" style="112" customWidth="1"/>
    <col min="13" max="13" width="13.25390625" style="112" customWidth="1"/>
    <col min="14" max="14" width="11.875" style="112" customWidth="1"/>
    <col min="15" max="15" width="12.625" style="112" customWidth="1"/>
    <col min="16" max="16" width="14.625" style="112" customWidth="1"/>
    <col min="17" max="17" width="16.125" style="112" customWidth="1"/>
    <col min="18" max="16384" width="9.125" style="112" customWidth="1"/>
  </cols>
  <sheetData>
    <row r="1" spans="1:14" s="113" customFormat="1" ht="15.75">
      <c r="A1" s="113" t="s">
        <v>121</v>
      </c>
      <c r="M1" s="308" t="s">
        <v>181</v>
      </c>
      <c r="N1" s="308"/>
    </row>
    <row r="2" spans="13:19" s="113" customFormat="1" ht="29.25" customHeight="1">
      <c r="M2" s="300" t="s">
        <v>354</v>
      </c>
      <c r="N2" s="300"/>
      <c r="O2" s="300"/>
      <c r="P2" s="300"/>
      <c r="Q2" s="300"/>
      <c r="R2" s="180"/>
      <c r="S2" s="180"/>
    </row>
    <row r="3" spans="13:17" s="113" customFormat="1" ht="16.5" customHeight="1">
      <c r="M3" s="299">
        <v>43819</v>
      </c>
      <c r="N3" s="299"/>
      <c r="O3" s="299"/>
      <c r="P3" s="299"/>
      <c r="Q3" s="166"/>
    </row>
    <row r="4" spans="14:17" s="113" customFormat="1" ht="13.5" customHeight="1">
      <c r="N4" s="309"/>
      <c r="O4" s="309"/>
      <c r="P4" s="309"/>
      <c r="Q4" s="309"/>
    </row>
    <row r="5" s="113" customFormat="1" ht="15.75"/>
    <row r="6" spans="1:17" s="113" customFormat="1" ht="18.75">
      <c r="A6" s="296"/>
      <c r="B6" s="297"/>
      <c r="C6" s="297"/>
      <c r="D6" s="318" t="s">
        <v>369</v>
      </c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297"/>
      <c r="P6" s="297"/>
      <c r="Q6" s="297"/>
    </row>
    <row r="7" spans="1:17" s="113" customFormat="1" ht="15.75">
      <c r="A7" s="312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</row>
    <row r="8" spans="1:17" s="113" customFormat="1" ht="15.75">
      <c r="A8" s="312">
        <v>25530000000</v>
      </c>
      <c r="B8" s="312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</row>
    <row r="9" spans="1:17" s="113" customFormat="1" ht="15.75">
      <c r="A9" s="319" t="s">
        <v>313</v>
      </c>
      <c r="B9" s="319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</row>
    <row r="10" s="113" customFormat="1" ht="15.75">
      <c r="Q10" s="114" t="s">
        <v>246</v>
      </c>
    </row>
    <row r="11" spans="1:17" s="113" customFormat="1" ht="15.75" customHeight="1">
      <c r="A11" s="314" t="s">
        <v>315</v>
      </c>
      <c r="B11" s="315" t="s">
        <v>314</v>
      </c>
      <c r="C11" s="314" t="s">
        <v>205</v>
      </c>
      <c r="D11" s="314" t="s">
        <v>316</v>
      </c>
      <c r="E11" s="310" t="s">
        <v>2</v>
      </c>
      <c r="F11" s="310"/>
      <c r="G11" s="310"/>
      <c r="H11" s="310"/>
      <c r="I11" s="310"/>
      <c r="J11" s="310" t="s">
        <v>3</v>
      </c>
      <c r="K11" s="310"/>
      <c r="L11" s="310"/>
      <c r="M11" s="310"/>
      <c r="N11" s="310"/>
      <c r="O11" s="310"/>
      <c r="P11" s="310"/>
      <c r="Q11" s="311" t="s">
        <v>103</v>
      </c>
    </row>
    <row r="12" spans="1:17" s="113" customFormat="1" ht="15.75" customHeight="1">
      <c r="A12" s="314"/>
      <c r="B12" s="315"/>
      <c r="C12" s="314"/>
      <c r="D12" s="314"/>
      <c r="E12" s="311" t="s">
        <v>189</v>
      </c>
      <c r="F12" s="310" t="s">
        <v>102</v>
      </c>
      <c r="G12" s="310" t="s">
        <v>33</v>
      </c>
      <c r="H12" s="310"/>
      <c r="I12" s="310" t="s">
        <v>101</v>
      </c>
      <c r="J12" s="311" t="s">
        <v>189</v>
      </c>
      <c r="K12" s="320" t="s">
        <v>259</v>
      </c>
      <c r="L12" s="321"/>
      <c r="M12" s="310" t="s">
        <v>102</v>
      </c>
      <c r="N12" s="310" t="s">
        <v>33</v>
      </c>
      <c r="O12" s="310"/>
      <c r="P12" s="310" t="s">
        <v>101</v>
      </c>
      <c r="Q12" s="310"/>
    </row>
    <row r="13" spans="1:17" s="113" customFormat="1" ht="15.75">
      <c r="A13" s="314"/>
      <c r="B13" s="315"/>
      <c r="C13" s="314"/>
      <c r="D13" s="314"/>
      <c r="E13" s="310"/>
      <c r="F13" s="310"/>
      <c r="G13" s="310" t="s">
        <v>100</v>
      </c>
      <c r="H13" s="310" t="s">
        <v>99</v>
      </c>
      <c r="I13" s="310"/>
      <c r="J13" s="310"/>
      <c r="K13" s="322" t="s">
        <v>260</v>
      </c>
      <c r="L13" s="316" t="s">
        <v>258</v>
      </c>
      <c r="M13" s="310"/>
      <c r="N13" s="310" t="s">
        <v>100</v>
      </c>
      <c r="O13" s="310" t="s">
        <v>99</v>
      </c>
      <c r="P13" s="310"/>
      <c r="Q13" s="310"/>
    </row>
    <row r="14" spans="1:17" s="113" customFormat="1" ht="110.25" customHeight="1">
      <c r="A14" s="314"/>
      <c r="B14" s="315"/>
      <c r="C14" s="314"/>
      <c r="D14" s="314"/>
      <c r="E14" s="310"/>
      <c r="F14" s="310"/>
      <c r="G14" s="310"/>
      <c r="H14" s="310"/>
      <c r="I14" s="310"/>
      <c r="J14" s="310"/>
      <c r="K14" s="323"/>
      <c r="L14" s="317"/>
      <c r="M14" s="310"/>
      <c r="N14" s="310"/>
      <c r="O14" s="310"/>
      <c r="P14" s="310"/>
      <c r="Q14" s="310"/>
    </row>
    <row r="15" spans="1:17" s="113" customFormat="1" ht="15.75">
      <c r="A15" s="115">
        <v>1</v>
      </c>
      <c r="B15" s="115">
        <v>2</v>
      </c>
      <c r="C15" s="115">
        <v>3</v>
      </c>
      <c r="D15" s="115">
        <v>4</v>
      </c>
      <c r="E15" s="116">
        <v>5</v>
      </c>
      <c r="F15" s="115">
        <v>6</v>
      </c>
      <c r="G15" s="115">
        <v>7</v>
      </c>
      <c r="H15" s="115">
        <v>8</v>
      </c>
      <c r="I15" s="115">
        <v>9</v>
      </c>
      <c r="J15" s="116">
        <v>10</v>
      </c>
      <c r="K15" s="115">
        <v>11</v>
      </c>
      <c r="L15" s="171"/>
      <c r="M15" s="115">
        <v>12</v>
      </c>
      <c r="N15" s="115">
        <v>13</v>
      </c>
      <c r="O15" s="115">
        <v>14</v>
      </c>
      <c r="P15" s="115">
        <v>15</v>
      </c>
      <c r="Q15" s="116">
        <v>16</v>
      </c>
    </row>
    <row r="16" spans="1:17" s="129" customFormat="1" ht="16.5">
      <c r="A16" s="131" t="s">
        <v>41</v>
      </c>
      <c r="B16" s="132"/>
      <c r="C16" s="133"/>
      <c r="D16" s="134" t="s">
        <v>173</v>
      </c>
      <c r="E16" s="135">
        <f>F16+I16</f>
        <v>32901500</v>
      </c>
      <c r="F16" s="135">
        <f aca="true" t="shared" si="0" ref="F16:P16">F18+F19+F20+F21+F22+F25+F26+F27+F28+F29+F30+F34+F38+F39+F40+F41+F42+F43+F44+F31</f>
        <v>32401500</v>
      </c>
      <c r="G16" s="135">
        <f t="shared" si="0"/>
        <v>9008200</v>
      </c>
      <c r="H16" s="135">
        <f t="shared" si="0"/>
        <v>858500</v>
      </c>
      <c r="I16" s="135">
        <f t="shared" si="0"/>
        <v>500000</v>
      </c>
      <c r="J16" s="135">
        <f t="shared" si="0"/>
        <v>598850</v>
      </c>
      <c r="K16" s="135">
        <f t="shared" si="0"/>
        <v>160000</v>
      </c>
      <c r="L16" s="135">
        <f t="shared" si="0"/>
        <v>160000</v>
      </c>
      <c r="M16" s="135">
        <f t="shared" si="0"/>
        <v>438850</v>
      </c>
      <c r="N16" s="135">
        <f t="shared" si="0"/>
        <v>106300</v>
      </c>
      <c r="O16" s="135">
        <f t="shared" si="0"/>
        <v>191050</v>
      </c>
      <c r="P16" s="135">
        <f t="shared" si="0"/>
        <v>160000</v>
      </c>
      <c r="Q16" s="135">
        <f aca="true" t="shared" si="1" ref="Q16:Q34">E16+J16</f>
        <v>33500350</v>
      </c>
    </row>
    <row r="17" spans="1:17" s="129" customFormat="1" ht="16.5">
      <c r="A17" s="131" t="s">
        <v>40</v>
      </c>
      <c r="B17" s="132"/>
      <c r="C17" s="133"/>
      <c r="D17" s="134" t="s">
        <v>174</v>
      </c>
      <c r="E17" s="135">
        <f>E16</f>
        <v>32901500</v>
      </c>
      <c r="F17" s="135">
        <f aca="true" t="shared" si="2" ref="F17:P17">F16</f>
        <v>32401500</v>
      </c>
      <c r="G17" s="135">
        <f t="shared" si="2"/>
        <v>9008200</v>
      </c>
      <c r="H17" s="135">
        <f t="shared" si="2"/>
        <v>858500</v>
      </c>
      <c r="I17" s="135">
        <f t="shared" si="2"/>
        <v>500000</v>
      </c>
      <c r="J17" s="135">
        <f t="shared" si="2"/>
        <v>598850</v>
      </c>
      <c r="K17" s="135">
        <f t="shared" si="2"/>
        <v>160000</v>
      </c>
      <c r="L17" s="135">
        <f t="shared" si="2"/>
        <v>160000</v>
      </c>
      <c r="M17" s="135">
        <f t="shared" si="2"/>
        <v>438850</v>
      </c>
      <c r="N17" s="135">
        <f t="shared" si="2"/>
        <v>106300</v>
      </c>
      <c r="O17" s="135">
        <f t="shared" si="2"/>
        <v>191050</v>
      </c>
      <c r="P17" s="135">
        <f t="shared" si="2"/>
        <v>160000</v>
      </c>
      <c r="Q17" s="135">
        <f t="shared" si="1"/>
        <v>33500350</v>
      </c>
    </row>
    <row r="18" spans="1:17" s="124" customFormat="1" ht="120.75" customHeight="1">
      <c r="A18" s="117" t="s">
        <v>63</v>
      </c>
      <c r="B18" s="117" t="s">
        <v>98</v>
      </c>
      <c r="C18" s="123" t="s">
        <v>32</v>
      </c>
      <c r="D18" s="118" t="s">
        <v>64</v>
      </c>
      <c r="E18" s="119">
        <f>F18</f>
        <v>9953950</v>
      </c>
      <c r="F18" s="120">
        <v>9953950</v>
      </c>
      <c r="G18" s="120">
        <v>7200000</v>
      </c>
      <c r="H18" s="120">
        <v>356450</v>
      </c>
      <c r="I18" s="120">
        <v>0</v>
      </c>
      <c r="J18" s="119">
        <v>40000</v>
      </c>
      <c r="K18" s="120">
        <v>0</v>
      </c>
      <c r="L18" s="120">
        <v>0</v>
      </c>
      <c r="M18" s="120">
        <v>40000</v>
      </c>
      <c r="N18" s="120">
        <v>0</v>
      </c>
      <c r="O18" s="120">
        <v>0</v>
      </c>
      <c r="P18" s="120">
        <v>0</v>
      </c>
      <c r="Q18" s="119">
        <f t="shared" si="1"/>
        <v>9993950</v>
      </c>
    </row>
    <row r="19" spans="1:17" s="124" customFormat="1" ht="31.5">
      <c r="A19" s="117" t="s">
        <v>97</v>
      </c>
      <c r="B19" s="117" t="s">
        <v>75</v>
      </c>
      <c r="C19" s="123" t="s">
        <v>17</v>
      </c>
      <c r="D19" s="118" t="s">
        <v>96</v>
      </c>
      <c r="E19" s="119">
        <f aca="true" t="shared" si="3" ref="E19:E77">F19</f>
        <v>35000</v>
      </c>
      <c r="F19" s="120">
        <v>35000</v>
      </c>
      <c r="G19" s="120">
        <v>0</v>
      </c>
      <c r="H19" s="120">
        <v>0</v>
      </c>
      <c r="I19" s="120">
        <v>0</v>
      </c>
      <c r="J19" s="119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19">
        <f t="shared" si="1"/>
        <v>35000</v>
      </c>
    </row>
    <row r="20" spans="1:17" s="124" customFormat="1" ht="54.75" customHeight="1">
      <c r="A20" s="117" t="s">
        <v>214</v>
      </c>
      <c r="B20" s="117" t="s">
        <v>215</v>
      </c>
      <c r="C20" s="123" t="s">
        <v>216</v>
      </c>
      <c r="D20" s="118" t="s">
        <v>217</v>
      </c>
      <c r="E20" s="119">
        <f t="shared" si="3"/>
        <v>465100</v>
      </c>
      <c r="F20" s="120">
        <v>465100</v>
      </c>
      <c r="G20" s="120">
        <v>355000</v>
      </c>
      <c r="H20" s="120">
        <v>9500</v>
      </c>
      <c r="I20" s="120">
        <v>0</v>
      </c>
      <c r="J20" s="119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19">
        <f t="shared" si="1"/>
        <v>465100</v>
      </c>
    </row>
    <row r="21" spans="1:17" s="124" customFormat="1" ht="31.5">
      <c r="A21" s="117" t="s">
        <v>172</v>
      </c>
      <c r="B21" s="117" t="s">
        <v>171</v>
      </c>
      <c r="C21" s="123" t="s">
        <v>170</v>
      </c>
      <c r="D21" s="118" t="s">
        <v>169</v>
      </c>
      <c r="E21" s="119">
        <f t="shared" si="3"/>
        <v>355400</v>
      </c>
      <c r="F21" s="120">
        <v>355400</v>
      </c>
      <c r="G21" s="120">
        <v>291200</v>
      </c>
      <c r="H21" s="120">
        <v>0</v>
      </c>
      <c r="I21" s="120">
        <v>0</v>
      </c>
      <c r="J21" s="119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19">
        <f t="shared" si="1"/>
        <v>355400</v>
      </c>
    </row>
    <row r="22" spans="1:17" s="124" customFormat="1" ht="51.75" customHeight="1">
      <c r="A22" s="117" t="s">
        <v>113</v>
      </c>
      <c r="B22" s="117" t="s">
        <v>218</v>
      </c>
      <c r="C22" s="123" t="s">
        <v>15</v>
      </c>
      <c r="D22" s="118" t="s">
        <v>120</v>
      </c>
      <c r="E22" s="119">
        <f t="shared" si="3"/>
        <v>160000</v>
      </c>
      <c r="F22" s="120">
        <v>160000</v>
      </c>
      <c r="G22" s="120">
        <f>G23+G24</f>
        <v>0</v>
      </c>
      <c r="H22" s="120">
        <f>H23+H24</f>
        <v>0</v>
      </c>
      <c r="I22" s="120">
        <f>I23+I24</f>
        <v>0</v>
      </c>
      <c r="J22" s="119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19">
        <f t="shared" si="1"/>
        <v>160000</v>
      </c>
    </row>
    <row r="23" spans="1:17" s="124" customFormat="1" ht="65.25" customHeight="1" hidden="1">
      <c r="A23" s="117"/>
      <c r="B23" s="117"/>
      <c r="C23" s="123"/>
      <c r="D23" s="209" t="s">
        <v>310</v>
      </c>
      <c r="E23" s="210">
        <f t="shared" si="3"/>
        <v>152000</v>
      </c>
      <c r="F23" s="210">
        <v>152000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119">
        <f t="shared" si="1"/>
        <v>152000</v>
      </c>
    </row>
    <row r="24" spans="1:17" s="124" customFormat="1" ht="66.75" customHeight="1" hidden="1">
      <c r="A24" s="117"/>
      <c r="B24" s="117"/>
      <c r="C24" s="123"/>
      <c r="D24" s="209" t="s">
        <v>311</v>
      </c>
      <c r="E24" s="210">
        <f t="shared" si="3"/>
        <v>8000</v>
      </c>
      <c r="F24" s="210">
        <v>8000</v>
      </c>
      <c r="G24" s="210">
        <v>0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0</v>
      </c>
      <c r="O24" s="210">
        <v>0</v>
      </c>
      <c r="P24" s="210">
        <v>0</v>
      </c>
      <c r="Q24" s="119">
        <f t="shared" si="1"/>
        <v>8000</v>
      </c>
    </row>
    <row r="25" spans="1:17" s="124" customFormat="1" ht="30.75" customHeight="1">
      <c r="A25" s="117" t="s">
        <v>219</v>
      </c>
      <c r="B25" s="117" t="s">
        <v>220</v>
      </c>
      <c r="C25" s="123" t="s">
        <v>123</v>
      </c>
      <c r="D25" s="118" t="s">
        <v>221</v>
      </c>
      <c r="E25" s="119">
        <f t="shared" si="3"/>
        <v>25000</v>
      </c>
      <c r="F25" s="120">
        <v>25000</v>
      </c>
      <c r="G25" s="120">
        <v>0</v>
      </c>
      <c r="H25" s="120">
        <v>0</v>
      </c>
      <c r="I25" s="120">
        <v>0</v>
      </c>
      <c r="J25" s="119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19">
        <f t="shared" si="1"/>
        <v>25000</v>
      </c>
    </row>
    <row r="26" spans="1:17" s="124" customFormat="1" ht="54.75" customHeight="1">
      <c r="A26" s="117" t="s">
        <v>222</v>
      </c>
      <c r="B26" s="117" t="s">
        <v>223</v>
      </c>
      <c r="C26" s="123" t="s">
        <v>85</v>
      </c>
      <c r="D26" s="118" t="s">
        <v>224</v>
      </c>
      <c r="E26" s="119">
        <f t="shared" si="3"/>
        <v>0</v>
      </c>
      <c r="F26" s="120">
        <v>0</v>
      </c>
      <c r="G26" s="120">
        <v>0</v>
      </c>
      <c r="H26" s="120">
        <v>0</v>
      </c>
      <c r="I26" s="120">
        <v>0</v>
      </c>
      <c r="J26" s="119">
        <v>302250</v>
      </c>
      <c r="K26" s="120">
        <v>0</v>
      </c>
      <c r="L26" s="120">
        <v>0</v>
      </c>
      <c r="M26" s="120">
        <v>302250</v>
      </c>
      <c r="N26" s="120">
        <v>106300</v>
      </c>
      <c r="O26" s="120">
        <v>162550</v>
      </c>
      <c r="P26" s="120">
        <v>0</v>
      </c>
      <c r="Q26" s="119">
        <f t="shared" si="1"/>
        <v>302250</v>
      </c>
    </row>
    <row r="27" spans="1:17" s="124" customFormat="1" ht="78.75" customHeight="1">
      <c r="A27" s="117" t="s">
        <v>245</v>
      </c>
      <c r="B27" s="117" t="s">
        <v>244</v>
      </c>
      <c r="C27" s="123" t="s">
        <v>85</v>
      </c>
      <c r="D27" s="118" t="s">
        <v>243</v>
      </c>
      <c r="E27" s="119">
        <f>F27+I27</f>
        <v>500000</v>
      </c>
      <c r="F27" s="120">
        <v>0</v>
      </c>
      <c r="G27" s="120">
        <v>0</v>
      </c>
      <c r="H27" s="120">
        <v>0</v>
      </c>
      <c r="I27" s="120">
        <v>500000</v>
      </c>
      <c r="J27" s="119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19">
        <f t="shared" si="1"/>
        <v>500000</v>
      </c>
    </row>
    <row r="28" spans="1:17" s="124" customFormat="1" ht="31.5">
      <c r="A28" s="117" t="s">
        <v>87</v>
      </c>
      <c r="B28" s="117" t="s">
        <v>86</v>
      </c>
      <c r="C28" s="123" t="s">
        <v>85</v>
      </c>
      <c r="D28" s="118" t="s">
        <v>84</v>
      </c>
      <c r="E28" s="119">
        <f t="shared" si="3"/>
        <v>2698500</v>
      </c>
      <c r="F28" s="120">
        <v>2698500</v>
      </c>
      <c r="G28" s="120">
        <v>1162000</v>
      </c>
      <c r="H28" s="120">
        <v>367500</v>
      </c>
      <c r="I28" s="120">
        <v>0</v>
      </c>
      <c r="J28" s="119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19">
        <f t="shared" si="1"/>
        <v>2698500</v>
      </c>
    </row>
    <row r="29" spans="1:17" s="124" customFormat="1" ht="39.75" customHeight="1">
      <c r="A29" s="138" t="s">
        <v>339</v>
      </c>
      <c r="B29" s="138">
        <v>7330</v>
      </c>
      <c r="C29" s="123" t="s">
        <v>240</v>
      </c>
      <c r="D29" s="170" t="s">
        <v>345</v>
      </c>
      <c r="E29" s="119">
        <f t="shared" si="3"/>
        <v>0</v>
      </c>
      <c r="F29" s="120">
        <v>0</v>
      </c>
      <c r="G29" s="120">
        <v>0</v>
      </c>
      <c r="H29" s="120">
        <v>0</v>
      </c>
      <c r="I29" s="120">
        <v>0</v>
      </c>
      <c r="J29" s="119">
        <v>45000</v>
      </c>
      <c r="K29" s="120">
        <v>45000</v>
      </c>
      <c r="L29" s="120">
        <v>45000</v>
      </c>
      <c r="M29" s="120">
        <v>0</v>
      </c>
      <c r="N29" s="120">
        <v>0</v>
      </c>
      <c r="O29" s="120">
        <v>0</v>
      </c>
      <c r="P29" s="120">
        <v>45000</v>
      </c>
      <c r="Q29" s="119">
        <f t="shared" si="1"/>
        <v>45000</v>
      </c>
    </row>
    <row r="30" spans="1:17" s="124" customFormat="1" ht="50.25" customHeight="1">
      <c r="A30" s="117" t="s">
        <v>242</v>
      </c>
      <c r="B30" s="117" t="s">
        <v>241</v>
      </c>
      <c r="C30" s="123" t="s">
        <v>240</v>
      </c>
      <c r="D30" s="118" t="s">
        <v>239</v>
      </c>
      <c r="E30" s="119">
        <f t="shared" si="3"/>
        <v>0</v>
      </c>
      <c r="F30" s="120">
        <v>0</v>
      </c>
      <c r="G30" s="120">
        <v>0</v>
      </c>
      <c r="H30" s="120">
        <v>0</v>
      </c>
      <c r="I30" s="120">
        <v>0</v>
      </c>
      <c r="J30" s="119">
        <v>60000</v>
      </c>
      <c r="K30" s="120">
        <v>60000</v>
      </c>
      <c r="L30" s="120">
        <v>60000</v>
      </c>
      <c r="M30" s="120">
        <v>0</v>
      </c>
      <c r="N30" s="120">
        <v>0</v>
      </c>
      <c r="O30" s="120">
        <v>0</v>
      </c>
      <c r="P30" s="120">
        <v>60000</v>
      </c>
      <c r="Q30" s="119">
        <f t="shared" si="1"/>
        <v>60000</v>
      </c>
    </row>
    <row r="31" spans="1:17" s="124" customFormat="1" ht="69" customHeight="1" hidden="1">
      <c r="A31" s="117" t="s">
        <v>262</v>
      </c>
      <c r="B31" s="117">
        <v>7362</v>
      </c>
      <c r="C31" s="123" t="s">
        <v>166</v>
      </c>
      <c r="D31" s="173" t="s">
        <v>263</v>
      </c>
      <c r="E31" s="119">
        <f t="shared" si="3"/>
        <v>0</v>
      </c>
      <c r="F31" s="120">
        <f aca="true" t="shared" si="4" ref="F31:P31">F32+F33</f>
        <v>0</v>
      </c>
      <c r="G31" s="120">
        <f t="shared" si="4"/>
        <v>0</v>
      </c>
      <c r="H31" s="120">
        <f t="shared" si="4"/>
        <v>0</v>
      </c>
      <c r="I31" s="120">
        <f t="shared" si="4"/>
        <v>0</v>
      </c>
      <c r="J31" s="119">
        <f t="shared" si="4"/>
        <v>0</v>
      </c>
      <c r="K31" s="120">
        <f t="shared" si="4"/>
        <v>0</v>
      </c>
      <c r="L31" s="120">
        <f t="shared" si="4"/>
        <v>0</v>
      </c>
      <c r="M31" s="120">
        <f t="shared" si="4"/>
        <v>0</v>
      </c>
      <c r="N31" s="120">
        <f t="shared" si="4"/>
        <v>0</v>
      </c>
      <c r="O31" s="120">
        <f t="shared" si="4"/>
        <v>0</v>
      </c>
      <c r="P31" s="120">
        <f t="shared" si="4"/>
        <v>0</v>
      </c>
      <c r="Q31" s="119">
        <f t="shared" si="1"/>
        <v>0</v>
      </c>
    </row>
    <row r="32" spans="1:17" s="124" customFormat="1" ht="103.5" customHeight="1" hidden="1">
      <c r="A32" s="117"/>
      <c r="B32" s="117"/>
      <c r="C32" s="123"/>
      <c r="D32" s="125" t="s">
        <v>298</v>
      </c>
      <c r="E32" s="210">
        <f t="shared" si="3"/>
        <v>0</v>
      </c>
      <c r="F32" s="126">
        <v>0</v>
      </c>
      <c r="G32" s="126">
        <v>0</v>
      </c>
      <c r="H32" s="126">
        <v>0</v>
      </c>
      <c r="I32" s="126">
        <v>0</v>
      </c>
      <c r="J32" s="126"/>
      <c r="K32" s="126"/>
      <c r="L32" s="126"/>
      <c r="M32" s="126"/>
      <c r="N32" s="126"/>
      <c r="O32" s="126"/>
      <c r="P32" s="126"/>
      <c r="Q32" s="119">
        <f t="shared" si="1"/>
        <v>0</v>
      </c>
    </row>
    <row r="33" spans="1:17" s="124" customFormat="1" ht="100.5" customHeight="1" hidden="1">
      <c r="A33" s="117"/>
      <c r="B33" s="117"/>
      <c r="C33" s="123"/>
      <c r="D33" s="125" t="s">
        <v>299</v>
      </c>
      <c r="E33" s="210">
        <f t="shared" si="3"/>
        <v>0</v>
      </c>
      <c r="F33" s="126">
        <v>0</v>
      </c>
      <c r="G33" s="126">
        <v>0</v>
      </c>
      <c r="H33" s="126">
        <v>0</v>
      </c>
      <c r="I33" s="126">
        <v>0</v>
      </c>
      <c r="J33" s="126"/>
      <c r="K33" s="126"/>
      <c r="L33" s="126"/>
      <c r="M33" s="126"/>
      <c r="N33" s="126"/>
      <c r="O33" s="126"/>
      <c r="P33" s="126"/>
      <c r="Q33" s="119">
        <f t="shared" si="1"/>
        <v>0</v>
      </c>
    </row>
    <row r="34" spans="1:17" s="124" customFormat="1" ht="81" customHeight="1" hidden="1">
      <c r="A34" s="117" t="s">
        <v>238</v>
      </c>
      <c r="B34" s="117" t="s">
        <v>236</v>
      </c>
      <c r="C34" s="123" t="s">
        <v>166</v>
      </c>
      <c r="D34" s="118" t="s">
        <v>235</v>
      </c>
      <c r="E34" s="119">
        <f t="shared" si="3"/>
        <v>0</v>
      </c>
      <c r="F34" s="120">
        <v>0</v>
      </c>
      <c r="G34" s="120">
        <v>0</v>
      </c>
      <c r="H34" s="120">
        <v>0</v>
      </c>
      <c r="I34" s="120">
        <v>0</v>
      </c>
      <c r="J34" s="119">
        <f>J35+J37+J36</f>
        <v>0</v>
      </c>
      <c r="K34" s="172">
        <f aca="true" t="shared" si="5" ref="K34:P34">K35+K37+K36</f>
        <v>0</v>
      </c>
      <c r="L34" s="172">
        <f t="shared" si="5"/>
        <v>0</v>
      </c>
      <c r="M34" s="172">
        <f t="shared" si="5"/>
        <v>0</v>
      </c>
      <c r="N34" s="172">
        <f t="shared" si="5"/>
        <v>0</v>
      </c>
      <c r="O34" s="172">
        <f t="shared" si="5"/>
        <v>0</v>
      </c>
      <c r="P34" s="172">
        <f t="shared" si="5"/>
        <v>0</v>
      </c>
      <c r="Q34" s="119">
        <f t="shared" si="1"/>
        <v>0</v>
      </c>
    </row>
    <row r="35" spans="1:17" s="124" customFormat="1" ht="114.75" customHeight="1" hidden="1">
      <c r="A35" s="117"/>
      <c r="B35" s="117"/>
      <c r="C35" s="123"/>
      <c r="D35" s="125" t="s">
        <v>261</v>
      </c>
      <c r="E35" s="210">
        <f t="shared" si="3"/>
        <v>0</v>
      </c>
      <c r="F35" s="126">
        <v>0</v>
      </c>
      <c r="G35" s="126">
        <v>0</v>
      </c>
      <c r="H35" s="126">
        <v>0</v>
      </c>
      <c r="I35" s="126">
        <v>0</v>
      </c>
      <c r="J35" s="126"/>
      <c r="K35" s="126"/>
      <c r="L35" s="126"/>
      <c r="M35" s="126"/>
      <c r="N35" s="126"/>
      <c r="O35" s="126"/>
      <c r="P35" s="126"/>
      <c r="Q35" s="119">
        <f>E35+J35</f>
        <v>0</v>
      </c>
    </row>
    <row r="36" spans="1:17" s="124" customFormat="1" ht="98.25" customHeight="1" hidden="1">
      <c r="A36" s="117"/>
      <c r="B36" s="117"/>
      <c r="C36" s="123"/>
      <c r="D36" s="125" t="s">
        <v>264</v>
      </c>
      <c r="E36" s="210">
        <f t="shared" si="3"/>
        <v>0</v>
      </c>
      <c r="F36" s="126">
        <v>0</v>
      </c>
      <c r="G36" s="126">
        <v>0</v>
      </c>
      <c r="H36" s="126">
        <v>0</v>
      </c>
      <c r="I36" s="126">
        <v>0</v>
      </c>
      <c r="J36" s="126"/>
      <c r="K36" s="126"/>
      <c r="L36" s="126"/>
      <c r="M36" s="126"/>
      <c r="N36" s="126"/>
      <c r="O36" s="126"/>
      <c r="P36" s="126"/>
      <c r="Q36" s="119">
        <f>E36+J36</f>
        <v>0</v>
      </c>
    </row>
    <row r="37" spans="1:17" s="124" customFormat="1" ht="113.25" customHeight="1" hidden="1">
      <c r="A37" s="117"/>
      <c r="B37" s="117"/>
      <c r="C37" s="123"/>
      <c r="D37" s="125" t="s">
        <v>247</v>
      </c>
      <c r="E37" s="210">
        <f t="shared" si="3"/>
        <v>0</v>
      </c>
      <c r="F37" s="126">
        <v>0</v>
      </c>
      <c r="G37" s="126">
        <v>0</v>
      </c>
      <c r="H37" s="126">
        <v>0</v>
      </c>
      <c r="I37" s="126">
        <v>0</v>
      </c>
      <c r="J37" s="126"/>
      <c r="K37" s="126"/>
      <c r="L37" s="126"/>
      <c r="M37" s="126"/>
      <c r="N37" s="126"/>
      <c r="O37" s="126"/>
      <c r="P37" s="126"/>
      <c r="Q37" s="119">
        <f>E37+J37</f>
        <v>0</v>
      </c>
    </row>
    <row r="38" spans="1:17" s="124" customFormat="1" ht="83.25" customHeight="1">
      <c r="A38" s="117" t="s">
        <v>119</v>
      </c>
      <c r="B38" s="117" t="s">
        <v>118</v>
      </c>
      <c r="C38" s="123" t="s">
        <v>83</v>
      </c>
      <c r="D38" s="118" t="s">
        <v>117</v>
      </c>
      <c r="E38" s="119">
        <f t="shared" si="3"/>
        <v>998600</v>
      </c>
      <c r="F38" s="120">
        <v>998600</v>
      </c>
      <c r="G38" s="120">
        <v>0</v>
      </c>
      <c r="H38" s="120">
        <v>0</v>
      </c>
      <c r="I38" s="120">
        <v>0</v>
      </c>
      <c r="J38" s="119">
        <v>55000</v>
      </c>
      <c r="K38" s="120">
        <v>55000</v>
      </c>
      <c r="L38" s="120">
        <v>55000</v>
      </c>
      <c r="M38" s="120">
        <v>0</v>
      </c>
      <c r="N38" s="120">
        <v>0</v>
      </c>
      <c r="O38" s="120">
        <v>0</v>
      </c>
      <c r="P38" s="120">
        <v>55000</v>
      </c>
      <c r="Q38" s="119">
        <f aca="true" t="shared" si="6" ref="Q38:Q51">E38+J38</f>
        <v>1053600</v>
      </c>
    </row>
    <row r="39" spans="1:17" s="124" customFormat="1" ht="31.5">
      <c r="A39" s="117" t="s">
        <v>82</v>
      </c>
      <c r="B39" s="117" t="s">
        <v>81</v>
      </c>
      <c r="C39" s="123" t="s">
        <v>80</v>
      </c>
      <c r="D39" s="118" t="s">
        <v>79</v>
      </c>
      <c r="E39" s="119">
        <f t="shared" si="3"/>
        <v>159550</v>
      </c>
      <c r="F39" s="120">
        <v>159550</v>
      </c>
      <c r="G39" s="120">
        <v>0</v>
      </c>
      <c r="H39" s="120">
        <v>125050</v>
      </c>
      <c r="I39" s="120">
        <v>0</v>
      </c>
      <c r="J39" s="119">
        <v>42500</v>
      </c>
      <c r="K39" s="120">
        <v>0</v>
      </c>
      <c r="L39" s="120">
        <v>0</v>
      </c>
      <c r="M39" s="120">
        <v>42500</v>
      </c>
      <c r="N39" s="120">
        <v>0</v>
      </c>
      <c r="O39" s="120">
        <v>28500</v>
      </c>
      <c r="P39" s="120">
        <v>0</v>
      </c>
      <c r="Q39" s="119">
        <f t="shared" si="6"/>
        <v>202050</v>
      </c>
    </row>
    <row r="40" spans="1:17" s="124" customFormat="1" ht="48.75" customHeight="1">
      <c r="A40" s="117" t="s">
        <v>168</v>
      </c>
      <c r="B40" s="117" t="s">
        <v>167</v>
      </c>
      <c r="C40" s="123" t="s">
        <v>166</v>
      </c>
      <c r="D40" s="118" t="s">
        <v>165</v>
      </c>
      <c r="E40" s="119">
        <f t="shared" si="3"/>
        <v>5000</v>
      </c>
      <c r="F40" s="120">
        <v>5000</v>
      </c>
      <c r="G40" s="120">
        <v>0</v>
      </c>
      <c r="H40" s="120">
        <v>0</v>
      </c>
      <c r="I40" s="120">
        <v>0</v>
      </c>
      <c r="J40" s="119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19">
        <f t="shared" si="6"/>
        <v>5000</v>
      </c>
    </row>
    <row r="41" spans="1:17" s="124" customFormat="1" ht="48.75" customHeight="1">
      <c r="A41" s="117" t="s">
        <v>107</v>
      </c>
      <c r="B41" s="117" t="s">
        <v>106</v>
      </c>
      <c r="C41" s="123" t="s">
        <v>105</v>
      </c>
      <c r="D41" s="118" t="s">
        <v>104</v>
      </c>
      <c r="E41" s="119">
        <f t="shared" si="3"/>
        <v>0</v>
      </c>
      <c r="F41" s="120">
        <v>0</v>
      </c>
      <c r="G41" s="120">
        <v>0</v>
      </c>
      <c r="H41" s="120">
        <v>0</v>
      </c>
      <c r="I41" s="120">
        <v>0</v>
      </c>
      <c r="J41" s="119">
        <v>54100</v>
      </c>
      <c r="K41" s="120">
        <v>0</v>
      </c>
      <c r="L41" s="120">
        <v>0</v>
      </c>
      <c r="M41" s="120">
        <v>54100</v>
      </c>
      <c r="N41" s="120">
        <v>0</v>
      </c>
      <c r="O41" s="120">
        <v>0</v>
      </c>
      <c r="P41" s="120">
        <v>0</v>
      </c>
      <c r="Q41" s="119">
        <f t="shared" si="6"/>
        <v>54100</v>
      </c>
    </row>
    <row r="42" spans="1:17" s="124" customFormat="1" ht="15.75">
      <c r="A42" s="117" t="s">
        <v>164</v>
      </c>
      <c r="B42" s="117" t="s">
        <v>163</v>
      </c>
      <c r="C42" s="123" t="s">
        <v>75</v>
      </c>
      <c r="D42" s="118" t="s">
        <v>162</v>
      </c>
      <c r="E42" s="119">
        <f t="shared" si="3"/>
        <v>3431300</v>
      </c>
      <c r="F42" s="120">
        <v>3431300</v>
      </c>
      <c r="G42" s="120">
        <v>0</v>
      </c>
      <c r="H42" s="120">
        <v>0</v>
      </c>
      <c r="I42" s="120">
        <v>0</v>
      </c>
      <c r="J42" s="119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19">
        <f t="shared" si="6"/>
        <v>3431300</v>
      </c>
    </row>
    <row r="43" spans="1:17" s="124" customFormat="1" ht="36.75" customHeight="1">
      <c r="A43" s="117" t="s">
        <v>78</v>
      </c>
      <c r="B43" s="117" t="s">
        <v>77</v>
      </c>
      <c r="C43" s="123" t="s">
        <v>75</v>
      </c>
      <c r="D43" s="118" t="s">
        <v>116</v>
      </c>
      <c r="E43" s="119">
        <f t="shared" si="3"/>
        <v>12152300</v>
      </c>
      <c r="F43" s="120">
        <v>12152300</v>
      </c>
      <c r="G43" s="120">
        <v>0</v>
      </c>
      <c r="H43" s="120">
        <v>0</v>
      </c>
      <c r="I43" s="120">
        <v>0</v>
      </c>
      <c r="J43" s="119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19">
        <f t="shared" si="6"/>
        <v>12152300</v>
      </c>
    </row>
    <row r="44" spans="1:17" s="124" customFormat="1" ht="81.75" customHeight="1">
      <c r="A44" s="117" t="s">
        <v>62</v>
      </c>
      <c r="B44" s="117" t="s">
        <v>76</v>
      </c>
      <c r="C44" s="123" t="s">
        <v>75</v>
      </c>
      <c r="D44" s="118" t="s">
        <v>74</v>
      </c>
      <c r="E44" s="119">
        <f t="shared" si="3"/>
        <v>1961800</v>
      </c>
      <c r="F44" s="120">
        <f>F45+F46</f>
        <v>1961800</v>
      </c>
      <c r="G44" s="120">
        <v>0</v>
      </c>
      <c r="H44" s="120">
        <v>0</v>
      </c>
      <c r="I44" s="120">
        <v>0</v>
      </c>
      <c r="J44" s="119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19">
        <f t="shared" si="6"/>
        <v>1961800</v>
      </c>
    </row>
    <row r="45" spans="1:17" s="124" customFormat="1" ht="95.25" customHeight="1">
      <c r="A45" s="117"/>
      <c r="B45" s="117"/>
      <c r="C45" s="123"/>
      <c r="D45" s="209" t="s">
        <v>362</v>
      </c>
      <c r="E45" s="210">
        <f t="shared" si="3"/>
        <v>1916100</v>
      </c>
      <c r="F45" s="210">
        <v>1916100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119">
        <f t="shared" si="6"/>
        <v>1916100</v>
      </c>
    </row>
    <row r="46" spans="1:17" s="124" customFormat="1" ht="145.5" customHeight="1">
      <c r="A46" s="117"/>
      <c r="B46" s="117"/>
      <c r="C46" s="123"/>
      <c r="D46" s="209" t="s">
        <v>363</v>
      </c>
      <c r="E46" s="210">
        <f t="shared" si="3"/>
        <v>45700</v>
      </c>
      <c r="F46" s="210">
        <v>45700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119">
        <f t="shared" si="6"/>
        <v>45700</v>
      </c>
    </row>
    <row r="47" spans="1:17" s="130" customFormat="1" ht="49.5">
      <c r="A47" s="131" t="s">
        <v>161</v>
      </c>
      <c r="B47" s="132"/>
      <c r="C47" s="133"/>
      <c r="D47" s="134" t="s">
        <v>159</v>
      </c>
      <c r="E47" s="262">
        <f t="shared" si="3"/>
        <v>42962400</v>
      </c>
      <c r="F47" s="135">
        <f>F49+F50+F61+F62+F63+F64+F65+F67+F51+F66</f>
        <v>42962400</v>
      </c>
      <c r="G47" s="135">
        <f aca="true" t="shared" si="7" ref="G47:P47">G49+G50+G61+G62+G63+G64+G65+G67+G51+G66</f>
        <v>28430420</v>
      </c>
      <c r="H47" s="135">
        <f t="shared" si="7"/>
        <v>4890500</v>
      </c>
      <c r="I47" s="135">
        <f t="shared" si="7"/>
        <v>0</v>
      </c>
      <c r="J47" s="135">
        <f t="shared" si="7"/>
        <v>511300</v>
      </c>
      <c r="K47" s="135">
        <f t="shared" si="7"/>
        <v>22600</v>
      </c>
      <c r="L47" s="135">
        <f t="shared" si="7"/>
        <v>22600</v>
      </c>
      <c r="M47" s="135">
        <f t="shared" si="7"/>
        <v>458700</v>
      </c>
      <c r="N47" s="135">
        <f t="shared" si="7"/>
        <v>0</v>
      </c>
      <c r="O47" s="135">
        <f t="shared" si="7"/>
        <v>0</v>
      </c>
      <c r="P47" s="135">
        <f t="shared" si="7"/>
        <v>52600</v>
      </c>
      <c r="Q47" s="135">
        <f t="shared" si="6"/>
        <v>43473700</v>
      </c>
    </row>
    <row r="48" spans="1:17" s="130" customFormat="1" ht="49.5">
      <c r="A48" s="131" t="s">
        <v>160</v>
      </c>
      <c r="B48" s="132"/>
      <c r="C48" s="133"/>
      <c r="D48" s="134" t="s">
        <v>159</v>
      </c>
      <c r="E48" s="262">
        <f t="shared" si="3"/>
        <v>42962400</v>
      </c>
      <c r="F48" s="135">
        <f aca="true" t="shared" si="8" ref="F48:P48">F47</f>
        <v>42962400</v>
      </c>
      <c r="G48" s="135">
        <f t="shared" si="8"/>
        <v>28430420</v>
      </c>
      <c r="H48" s="135">
        <f t="shared" si="8"/>
        <v>4890500</v>
      </c>
      <c r="I48" s="135">
        <f t="shared" si="8"/>
        <v>0</v>
      </c>
      <c r="J48" s="135">
        <f t="shared" si="8"/>
        <v>511300</v>
      </c>
      <c r="K48" s="135">
        <f t="shared" si="8"/>
        <v>22600</v>
      </c>
      <c r="L48" s="135">
        <f t="shared" si="8"/>
        <v>22600</v>
      </c>
      <c r="M48" s="135">
        <f t="shared" si="8"/>
        <v>458700</v>
      </c>
      <c r="N48" s="135">
        <f t="shared" si="8"/>
        <v>0</v>
      </c>
      <c r="O48" s="135">
        <f t="shared" si="8"/>
        <v>0</v>
      </c>
      <c r="P48" s="135">
        <f t="shared" si="8"/>
        <v>52600</v>
      </c>
      <c r="Q48" s="135">
        <f t="shared" si="6"/>
        <v>43473700</v>
      </c>
    </row>
    <row r="49" spans="1:17" s="124" customFormat="1" ht="79.5" customHeight="1">
      <c r="A49" s="117" t="s">
        <v>158</v>
      </c>
      <c r="B49" s="117" t="s">
        <v>136</v>
      </c>
      <c r="C49" s="123" t="s">
        <v>32</v>
      </c>
      <c r="D49" s="118" t="s">
        <v>135</v>
      </c>
      <c r="E49" s="119">
        <f t="shared" si="3"/>
        <v>479100</v>
      </c>
      <c r="F49" s="120">
        <v>479100</v>
      </c>
      <c r="G49" s="120">
        <v>381000</v>
      </c>
      <c r="H49" s="120">
        <v>9000</v>
      </c>
      <c r="I49" s="120">
        <v>0</v>
      </c>
      <c r="J49" s="119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19">
        <f t="shared" si="6"/>
        <v>479100</v>
      </c>
    </row>
    <row r="50" spans="1:17" s="124" customFormat="1" ht="15.75">
      <c r="A50" s="117" t="s">
        <v>157</v>
      </c>
      <c r="B50" s="117" t="s">
        <v>95</v>
      </c>
      <c r="C50" s="123" t="s">
        <v>94</v>
      </c>
      <c r="D50" s="118" t="s">
        <v>93</v>
      </c>
      <c r="E50" s="119">
        <f t="shared" si="3"/>
        <v>6146800</v>
      </c>
      <c r="F50" s="120">
        <v>6146800</v>
      </c>
      <c r="G50" s="120">
        <v>3612000</v>
      </c>
      <c r="H50" s="120">
        <v>939000</v>
      </c>
      <c r="I50" s="120">
        <v>0</v>
      </c>
      <c r="J50" s="119">
        <v>270000</v>
      </c>
      <c r="K50" s="120">
        <v>0</v>
      </c>
      <c r="L50" s="120">
        <v>0</v>
      </c>
      <c r="M50" s="120">
        <v>270000</v>
      </c>
      <c r="N50" s="120">
        <v>0</v>
      </c>
      <c r="O50" s="120">
        <v>0</v>
      </c>
      <c r="P50" s="120">
        <v>0</v>
      </c>
      <c r="Q50" s="119">
        <f t="shared" si="6"/>
        <v>6416800</v>
      </c>
    </row>
    <row r="51" spans="1:17" s="124" customFormat="1" ht="90" customHeight="1">
      <c r="A51" s="117" t="s">
        <v>156</v>
      </c>
      <c r="B51" s="117" t="s">
        <v>155</v>
      </c>
      <c r="C51" s="123" t="s">
        <v>154</v>
      </c>
      <c r="D51" s="118" t="s">
        <v>372</v>
      </c>
      <c r="E51" s="119">
        <f t="shared" si="3"/>
        <v>32047900</v>
      </c>
      <c r="F51" s="167">
        <f>F52+F53+F54+F55+F56+F57+F60</f>
        <v>32047900</v>
      </c>
      <c r="G51" s="167">
        <f>G52+G53+G54</f>
        <v>22052420</v>
      </c>
      <c r="H51" s="167">
        <f>H52+H53+H54</f>
        <v>3813000</v>
      </c>
      <c r="I51" s="167">
        <f>I52+I53+I54</f>
        <v>0</v>
      </c>
      <c r="J51" s="119">
        <f aca="true" t="shared" si="9" ref="J51:P51">J52+J53+J54+J55+J56+J57+J60+J58+J59</f>
        <v>241300</v>
      </c>
      <c r="K51" s="167">
        <f t="shared" si="9"/>
        <v>22600</v>
      </c>
      <c r="L51" s="167">
        <f t="shared" si="9"/>
        <v>22600</v>
      </c>
      <c r="M51" s="167">
        <f t="shared" si="9"/>
        <v>188700</v>
      </c>
      <c r="N51" s="167">
        <f t="shared" si="9"/>
        <v>0</v>
      </c>
      <c r="O51" s="167">
        <f t="shared" si="9"/>
        <v>0</v>
      </c>
      <c r="P51" s="167">
        <f t="shared" si="9"/>
        <v>52600</v>
      </c>
      <c r="Q51" s="119">
        <f t="shared" si="6"/>
        <v>32289200</v>
      </c>
    </row>
    <row r="52" spans="1:17" s="124" customFormat="1" ht="120" customHeight="1">
      <c r="A52" s="31"/>
      <c r="B52" s="31"/>
      <c r="C52" s="33"/>
      <c r="D52" s="127" t="s">
        <v>373</v>
      </c>
      <c r="E52" s="210">
        <f t="shared" si="3"/>
        <v>10892900</v>
      </c>
      <c r="F52" s="28">
        <v>10892900</v>
      </c>
      <c r="G52" s="28">
        <v>4712400</v>
      </c>
      <c r="H52" s="28">
        <v>3813000</v>
      </c>
      <c r="I52" s="28">
        <v>0</v>
      </c>
      <c r="J52" s="28">
        <v>218700</v>
      </c>
      <c r="K52" s="105">
        <v>0</v>
      </c>
      <c r="L52" s="105">
        <v>0</v>
      </c>
      <c r="M52" s="28">
        <v>188700</v>
      </c>
      <c r="N52" s="28">
        <v>0</v>
      </c>
      <c r="O52" s="28">
        <v>0</v>
      </c>
      <c r="P52" s="28">
        <v>30000</v>
      </c>
      <c r="Q52" s="32">
        <f aca="true" t="shared" si="10" ref="Q52:Q60">E52+J52</f>
        <v>11111600</v>
      </c>
    </row>
    <row r="53" spans="1:17" s="124" customFormat="1" ht="161.25" customHeight="1">
      <c r="A53" s="31"/>
      <c r="B53" s="31"/>
      <c r="C53" s="33"/>
      <c r="D53" s="128" t="s">
        <v>374</v>
      </c>
      <c r="E53" s="210">
        <f t="shared" si="3"/>
        <v>42600</v>
      </c>
      <c r="F53" s="28">
        <v>42600</v>
      </c>
      <c r="G53" s="28">
        <v>34780</v>
      </c>
      <c r="H53" s="28">
        <v>0</v>
      </c>
      <c r="I53" s="28">
        <v>0</v>
      </c>
      <c r="J53" s="28">
        <v>22600</v>
      </c>
      <c r="K53" s="105">
        <v>22600</v>
      </c>
      <c r="L53" s="105">
        <v>22600</v>
      </c>
      <c r="M53" s="28">
        <v>0</v>
      </c>
      <c r="N53" s="28">
        <v>0</v>
      </c>
      <c r="O53" s="28">
        <v>0</v>
      </c>
      <c r="P53" s="28">
        <v>22600</v>
      </c>
      <c r="Q53" s="32">
        <f t="shared" si="10"/>
        <v>65200</v>
      </c>
    </row>
    <row r="54" spans="1:17" s="124" customFormat="1" ht="118.5" customHeight="1">
      <c r="A54" s="31"/>
      <c r="B54" s="31"/>
      <c r="C54" s="33"/>
      <c r="D54" s="128" t="s">
        <v>375</v>
      </c>
      <c r="E54" s="210">
        <f t="shared" si="3"/>
        <v>21112400</v>
      </c>
      <c r="F54" s="28">
        <v>21112400</v>
      </c>
      <c r="G54" s="28">
        <v>17305240</v>
      </c>
      <c r="H54" s="28">
        <v>0</v>
      </c>
      <c r="I54" s="28">
        <v>0</v>
      </c>
      <c r="J54" s="28">
        <v>0</v>
      </c>
      <c r="K54" s="105">
        <v>0</v>
      </c>
      <c r="L54" s="105">
        <v>0</v>
      </c>
      <c r="M54" s="28">
        <v>0</v>
      </c>
      <c r="N54" s="28">
        <v>0</v>
      </c>
      <c r="O54" s="28">
        <v>0</v>
      </c>
      <c r="P54" s="28">
        <v>0</v>
      </c>
      <c r="Q54" s="32">
        <f t="shared" si="10"/>
        <v>21112400</v>
      </c>
    </row>
    <row r="55" spans="1:17" s="124" customFormat="1" ht="167.25" customHeight="1" hidden="1">
      <c r="A55" s="31"/>
      <c r="B55" s="31"/>
      <c r="C55" s="33"/>
      <c r="D55" s="128" t="s">
        <v>300</v>
      </c>
      <c r="E55" s="210">
        <f t="shared" si="3"/>
        <v>0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2">
        <f t="shared" si="10"/>
        <v>0</v>
      </c>
    </row>
    <row r="56" spans="1:17" s="124" customFormat="1" ht="167.25" customHeight="1" hidden="1">
      <c r="A56" s="31"/>
      <c r="B56" s="31"/>
      <c r="C56" s="33"/>
      <c r="D56" s="128" t="s">
        <v>301</v>
      </c>
      <c r="E56" s="210">
        <f t="shared" si="3"/>
        <v>0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32">
        <f t="shared" si="10"/>
        <v>0</v>
      </c>
    </row>
    <row r="57" spans="1:17" s="124" customFormat="1" ht="164.25" customHeight="1" hidden="1">
      <c r="A57" s="31"/>
      <c r="B57" s="31"/>
      <c r="C57" s="33"/>
      <c r="D57" s="128" t="s">
        <v>302</v>
      </c>
      <c r="E57" s="210">
        <f t="shared" si="3"/>
        <v>0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2">
        <f t="shared" si="10"/>
        <v>0</v>
      </c>
    </row>
    <row r="58" spans="1:17" s="124" customFormat="1" ht="177.75" customHeight="1" hidden="1">
      <c r="A58" s="31"/>
      <c r="B58" s="31"/>
      <c r="C58" s="33"/>
      <c r="D58" s="128" t="s">
        <v>303</v>
      </c>
      <c r="E58" s="210">
        <f t="shared" si="3"/>
        <v>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32">
        <f>E58+J58</f>
        <v>0</v>
      </c>
    </row>
    <row r="59" spans="1:17" s="124" customFormat="1" ht="162.75" customHeight="1" hidden="1">
      <c r="A59" s="31"/>
      <c r="B59" s="31"/>
      <c r="C59" s="33"/>
      <c r="D59" s="128" t="s">
        <v>307</v>
      </c>
      <c r="E59" s="210">
        <f t="shared" si="3"/>
        <v>0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2"/>
    </row>
    <row r="60" spans="1:17" s="124" customFormat="1" ht="144" customHeight="1" hidden="1">
      <c r="A60" s="31"/>
      <c r="B60" s="31"/>
      <c r="C60" s="33"/>
      <c r="D60" s="128" t="s">
        <v>308</v>
      </c>
      <c r="E60" s="210">
        <f t="shared" si="3"/>
        <v>0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32">
        <f t="shared" si="10"/>
        <v>0</v>
      </c>
    </row>
    <row r="61" spans="1:17" s="124" customFormat="1" ht="65.25" customHeight="1">
      <c r="A61" s="117" t="s">
        <v>153</v>
      </c>
      <c r="B61" s="117" t="s">
        <v>15</v>
      </c>
      <c r="C61" s="123" t="s">
        <v>132</v>
      </c>
      <c r="D61" s="118" t="s">
        <v>376</v>
      </c>
      <c r="E61" s="119">
        <f t="shared" si="3"/>
        <v>1053590</v>
      </c>
      <c r="F61" s="120">
        <v>1053590</v>
      </c>
      <c r="G61" s="120">
        <v>733000</v>
      </c>
      <c r="H61" s="120">
        <v>91000</v>
      </c>
      <c r="I61" s="120">
        <v>0</v>
      </c>
      <c r="J61" s="119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19">
        <f aca="true" t="shared" si="11" ref="Q61:Q67">E61+J61</f>
        <v>1053590</v>
      </c>
    </row>
    <row r="62" spans="1:17" s="124" customFormat="1" ht="39.75" customHeight="1">
      <c r="A62" s="117" t="s">
        <v>151</v>
      </c>
      <c r="B62" s="117" t="s">
        <v>150</v>
      </c>
      <c r="C62" s="123" t="s">
        <v>143</v>
      </c>
      <c r="D62" s="118" t="s">
        <v>149</v>
      </c>
      <c r="E62" s="119">
        <f t="shared" si="3"/>
        <v>670700</v>
      </c>
      <c r="F62" s="120">
        <v>670700</v>
      </c>
      <c r="G62" s="120">
        <v>512000</v>
      </c>
      <c r="H62" s="120">
        <v>25000</v>
      </c>
      <c r="I62" s="120">
        <v>0</v>
      </c>
      <c r="J62" s="119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19">
        <f t="shared" si="11"/>
        <v>670700</v>
      </c>
    </row>
    <row r="63" spans="1:17" s="124" customFormat="1" ht="36" customHeight="1">
      <c r="A63" s="117" t="s">
        <v>148</v>
      </c>
      <c r="B63" s="117" t="s">
        <v>147</v>
      </c>
      <c r="C63" s="123" t="s">
        <v>143</v>
      </c>
      <c r="D63" s="118" t="s">
        <v>146</v>
      </c>
      <c r="E63" s="119">
        <f t="shared" si="3"/>
        <v>2512500</v>
      </c>
      <c r="F63" s="120">
        <v>2512500</v>
      </c>
      <c r="G63" s="120">
        <v>1140000</v>
      </c>
      <c r="H63" s="120">
        <v>13500</v>
      </c>
      <c r="I63" s="120">
        <v>0</v>
      </c>
      <c r="J63" s="119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19">
        <f t="shared" si="11"/>
        <v>2512500</v>
      </c>
    </row>
    <row r="64" spans="1:17" s="124" customFormat="1" ht="31.5" customHeight="1">
      <c r="A64" s="117" t="s">
        <v>145</v>
      </c>
      <c r="B64" s="117" t="s">
        <v>144</v>
      </c>
      <c r="C64" s="123" t="s">
        <v>143</v>
      </c>
      <c r="D64" s="118" t="s">
        <v>142</v>
      </c>
      <c r="E64" s="119">
        <f t="shared" si="3"/>
        <v>1810</v>
      </c>
      <c r="F64" s="120">
        <v>1810</v>
      </c>
      <c r="G64" s="120">
        <v>0</v>
      </c>
      <c r="H64" s="120">
        <v>0</v>
      </c>
      <c r="I64" s="120">
        <v>0</v>
      </c>
      <c r="J64" s="119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19">
        <f t="shared" si="11"/>
        <v>1810</v>
      </c>
    </row>
    <row r="65" spans="1:17" s="124" customFormat="1" ht="48" customHeight="1">
      <c r="A65" s="117" t="s">
        <v>141</v>
      </c>
      <c r="B65" s="117" t="s">
        <v>89</v>
      </c>
      <c r="C65" s="123" t="s">
        <v>18</v>
      </c>
      <c r="D65" s="118" t="s">
        <v>88</v>
      </c>
      <c r="E65" s="119">
        <f t="shared" si="3"/>
        <v>40000</v>
      </c>
      <c r="F65" s="120">
        <v>40000</v>
      </c>
      <c r="G65" s="120">
        <v>0</v>
      </c>
      <c r="H65" s="120">
        <v>0</v>
      </c>
      <c r="I65" s="120">
        <v>0</v>
      </c>
      <c r="J65" s="119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19">
        <f t="shared" si="11"/>
        <v>40000</v>
      </c>
    </row>
    <row r="66" spans="1:17" s="124" customFormat="1" ht="48" customHeight="1">
      <c r="A66" s="117" t="s">
        <v>343</v>
      </c>
      <c r="B66" s="117" t="s">
        <v>365</v>
      </c>
      <c r="C66" s="123" t="s">
        <v>18</v>
      </c>
      <c r="D66" s="118" t="s">
        <v>344</v>
      </c>
      <c r="E66" s="119">
        <f t="shared" si="3"/>
        <v>10000</v>
      </c>
      <c r="F66" s="120">
        <v>10000</v>
      </c>
      <c r="G66" s="120">
        <v>0</v>
      </c>
      <c r="H66" s="120">
        <v>0</v>
      </c>
      <c r="I66" s="120">
        <v>0</v>
      </c>
      <c r="J66" s="119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19">
        <f>E66+J66</f>
        <v>10000</v>
      </c>
    </row>
    <row r="67" spans="1:17" s="124" customFormat="1" ht="87.75" customHeight="1" hidden="1">
      <c r="A67" s="117" t="s">
        <v>237</v>
      </c>
      <c r="B67" s="117" t="s">
        <v>236</v>
      </c>
      <c r="C67" s="123" t="s">
        <v>166</v>
      </c>
      <c r="D67" s="118" t="s">
        <v>235</v>
      </c>
      <c r="E67" s="119">
        <f t="shared" si="3"/>
        <v>0</v>
      </c>
      <c r="F67" s="120">
        <v>0</v>
      </c>
      <c r="G67" s="120">
        <v>0</v>
      </c>
      <c r="H67" s="120">
        <v>0</v>
      </c>
      <c r="I67" s="120">
        <v>0</v>
      </c>
      <c r="J67" s="119">
        <f aca="true" t="shared" si="12" ref="J67:P67">J68+J70+J69</f>
        <v>0</v>
      </c>
      <c r="K67" s="120">
        <f t="shared" si="12"/>
        <v>0</v>
      </c>
      <c r="L67" s="120">
        <f t="shared" si="12"/>
        <v>0</v>
      </c>
      <c r="M67" s="120">
        <f t="shared" si="12"/>
        <v>0</v>
      </c>
      <c r="N67" s="120">
        <f t="shared" si="12"/>
        <v>0</v>
      </c>
      <c r="O67" s="120">
        <f t="shared" si="12"/>
        <v>0</v>
      </c>
      <c r="P67" s="120">
        <f t="shared" si="12"/>
        <v>0</v>
      </c>
      <c r="Q67" s="119">
        <f t="shared" si="11"/>
        <v>0</v>
      </c>
    </row>
    <row r="68" spans="1:17" s="124" customFormat="1" ht="119.25" customHeight="1" hidden="1">
      <c r="A68" s="117"/>
      <c r="B68" s="117"/>
      <c r="C68" s="123"/>
      <c r="D68" s="125" t="s">
        <v>261</v>
      </c>
      <c r="E68" s="210">
        <f t="shared" si="3"/>
        <v>0</v>
      </c>
      <c r="F68" s="126">
        <v>0</v>
      </c>
      <c r="G68" s="126">
        <v>0</v>
      </c>
      <c r="H68" s="126">
        <v>0</v>
      </c>
      <c r="I68" s="126">
        <v>0</v>
      </c>
      <c r="J68" s="126"/>
      <c r="K68" s="126"/>
      <c r="L68" s="126"/>
      <c r="M68" s="126"/>
      <c r="N68" s="126"/>
      <c r="O68" s="126"/>
      <c r="P68" s="126"/>
      <c r="Q68" s="119">
        <f>E68+J68</f>
        <v>0</v>
      </c>
    </row>
    <row r="69" spans="1:17" s="124" customFormat="1" ht="96.75" customHeight="1" hidden="1">
      <c r="A69" s="117"/>
      <c r="B69" s="117"/>
      <c r="C69" s="123"/>
      <c r="D69" s="125" t="s">
        <v>264</v>
      </c>
      <c r="E69" s="210">
        <f t="shared" si="3"/>
        <v>0</v>
      </c>
      <c r="F69" s="126">
        <v>0</v>
      </c>
      <c r="G69" s="126">
        <v>0</v>
      </c>
      <c r="H69" s="126">
        <v>0</v>
      </c>
      <c r="I69" s="126">
        <v>0</v>
      </c>
      <c r="J69" s="126"/>
      <c r="K69" s="126"/>
      <c r="L69" s="126"/>
      <c r="M69" s="126"/>
      <c r="N69" s="126"/>
      <c r="O69" s="126"/>
      <c r="P69" s="126"/>
      <c r="Q69" s="119">
        <f>E69+J69</f>
        <v>0</v>
      </c>
    </row>
    <row r="70" spans="1:17" s="124" customFormat="1" ht="112.5" customHeight="1" hidden="1">
      <c r="A70" s="117"/>
      <c r="B70" s="117"/>
      <c r="C70" s="123"/>
      <c r="D70" s="125" t="s">
        <v>247</v>
      </c>
      <c r="E70" s="210">
        <f t="shared" si="3"/>
        <v>0</v>
      </c>
      <c r="F70" s="126">
        <v>0</v>
      </c>
      <c r="G70" s="126">
        <v>0</v>
      </c>
      <c r="H70" s="126">
        <v>0</v>
      </c>
      <c r="I70" s="126">
        <v>0</v>
      </c>
      <c r="J70" s="126"/>
      <c r="K70" s="126"/>
      <c r="L70" s="126"/>
      <c r="M70" s="126"/>
      <c r="N70" s="126"/>
      <c r="O70" s="126"/>
      <c r="P70" s="126"/>
      <c r="Q70" s="119">
        <f>E70+J70</f>
        <v>0</v>
      </c>
    </row>
    <row r="71" spans="1:17" s="130" customFormat="1" ht="36" customHeight="1">
      <c r="A71" s="131" t="s">
        <v>140</v>
      </c>
      <c r="B71" s="132"/>
      <c r="C71" s="133"/>
      <c r="D71" s="134" t="s">
        <v>138</v>
      </c>
      <c r="E71" s="262">
        <f t="shared" si="3"/>
        <v>6182450</v>
      </c>
      <c r="F71" s="135">
        <f>F73+F74+F75+F76+F77</f>
        <v>6182450</v>
      </c>
      <c r="G71" s="135">
        <f>G73+G74+G75+G76+G77</f>
        <v>4394500</v>
      </c>
      <c r="H71" s="135">
        <f>H73+H74+H75+H76+H77</f>
        <v>476650</v>
      </c>
      <c r="I71" s="135">
        <f>I73+I74+I75+I76+I77</f>
        <v>0</v>
      </c>
      <c r="J71" s="135">
        <f aca="true" t="shared" si="13" ref="J71:P71">J73+J74+J75+J76+J77+J78</f>
        <v>80000</v>
      </c>
      <c r="K71" s="135">
        <f t="shared" si="13"/>
        <v>0</v>
      </c>
      <c r="L71" s="135">
        <f t="shared" si="13"/>
        <v>0</v>
      </c>
      <c r="M71" s="135">
        <f t="shared" si="13"/>
        <v>80000</v>
      </c>
      <c r="N71" s="135">
        <f t="shared" si="13"/>
        <v>21100</v>
      </c>
      <c r="O71" s="135">
        <f t="shared" si="13"/>
        <v>2000</v>
      </c>
      <c r="P71" s="135">
        <f t="shared" si="13"/>
        <v>0</v>
      </c>
      <c r="Q71" s="135">
        <f aca="true" t="shared" si="14" ref="Q71:Q81">E71+J71</f>
        <v>6262450</v>
      </c>
    </row>
    <row r="72" spans="1:17" s="130" customFormat="1" ht="36.75" customHeight="1">
      <c r="A72" s="131" t="s">
        <v>139</v>
      </c>
      <c r="B72" s="132"/>
      <c r="C72" s="133"/>
      <c r="D72" s="134" t="s">
        <v>138</v>
      </c>
      <c r="E72" s="262">
        <f t="shared" si="3"/>
        <v>6182450</v>
      </c>
      <c r="F72" s="135">
        <f aca="true" t="shared" si="15" ref="F72:P72">F71</f>
        <v>6182450</v>
      </c>
      <c r="G72" s="135">
        <f t="shared" si="15"/>
        <v>4394500</v>
      </c>
      <c r="H72" s="135">
        <f t="shared" si="15"/>
        <v>476650</v>
      </c>
      <c r="I72" s="135">
        <f t="shared" si="15"/>
        <v>0</v>
      </c>
      <c r="J72" s="135">
        <f t="shared" si="15"/>
        <v>80000</v>
      </c>
      <c r="K72" s="135">
        <f t="shared" si="15"/>
        <v>0</v>
      </c>
      <c r="L72" s="135">
        <f t="shared" si="15"/>
        <v>0</v>
      </c>
      <c r="M72" s="135">
        <f t="shared" si="15"/>
        <v>80000</v>
      </c>
      <c r="N72" s="135">
        <f t="shared" si="15"/>
        <v>21100</v>
      </c>
      <c r="O72" s="135">
        <f t="shared" si="15"/>
        <v>2000</v>
      </c>
      <c r="P72" s="135">
        <f t="shared" si="15"/>
        <v>0</v>
      </c>
      <c r="Q72" s="135">
        <f t="shared" si="14"/>
        <v>6262450</v>
      </c>
    </row>
    <row r="73" spans="1:17" s="124" customFormat="1" ht="82.5" customHeight="1">
      <c r="A73" s="117" t="s">
        <v>137</v>
      </c>
      <c r="B73" s="117" t="s">
        <v>136</v>
      </c>
      <c r="C73" s="123" t="s">
        <v>32</v>
      </c>
      <c r="D73" s="118" t="s">
        <v>135</v>
      </c>
      <c r="E73" s="119">
        <f t="shared" si="3"/>
        <v>315800</v>
      </c>
      <c r="F73" s="120">
        <v>315800</v>
      </c>
      <c r="G73" s="120">
        <v>249300</v>
      </c>
      <c r="H73" s="120">
        <v>0</v>
      </c>
      <c r="I73" s="120">
        <v>0</v>
      </c>
      <c r="J73" s="119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19">
        <f t="shared" si="14"/>
        <v>315800</v>
      </c>
    </row>
    <row r="74" spans="1:17" s="124" customFormat="1" ht="48.75" customHeight="1">
      <c r="A74" s="117" t="s">
        <v>134</v>
      </c>
      <c r="B74" s="117" t="s">
        <v>133</v>
      </c>
      <c r="C74" s="123" t="s">
        <v>132</v>
      </c>
      <c r="D74" s="118" t="s">
        <v>377</v>
      </c>
      <c r="E74" s="119">
        <f t="shared" si="3"/>
        <v>822000</v>
      </c>
      <c r="F74" s="120">
        <v>822000</v>
      </c>
      <c r="G74" s="120">
        <v>592400</v>
      </c>
      <c r="H74" s="120">
        <v>89300</v>
      </c>
      <c r="I74" s="120">
        <v>0</v>
      </c>
      <c r="J74" s="119">
        <v>50000</v>
      </c>
      <c r="K74" s="120">
        <v>0</v>
      </c>
      <c r="L74" s="120">
        <v>0</v>
      </c>
      <c r="M74" s="120">
        <v>50000</v>
      </c>
      <c r="N74" s="120">
        <v>19500</v>
      </c>
      <c r="O74" s="120">
        <v>0</v>
      </c>
      <c r="P74" s="120">
        <v>0</v>
      </c>
      <c r="Q74" s="119">
        <f t="shared" si="14"/>
        <v>872000</v>
      </c>
    </row>
    <row r="75" spans="1:17" s="124" customFormat="1" ht="36" customHeight="1">
      <c r="A75" s="117" t="s">
        <v>130</v>
      </c>
      <c r="B75" s="117" t="s">
        <v>129</v>
      </c>
      <c r="C75" s="123" t="s">
        <v>128</v>
      </c>
      <c r="D75" s="118" t="s">
        <v>127</v>
      </c>
      <c r="E75" s="119">
        <f t="shared" si="3"/>
        <v>1526550</v>
      </c>
      <c r="F75" s="120">
        <v>1526550</v>
      </c>
      <c r="G75" s="120">
        <v>1100400</v>
      </c>
      <c r="H75" s="120">
        <v>115550</v>
      </c>
      <c r="I75" s="120">
        <v>0</v>
      </c>
      <c r="J75" s="119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19">
        <f t="shared" si="14"/>
        <v>1526550</v>
      </c>
    </row>
    <row r="76" spans="1:17" s="124" customFormat="1" ht="69" customHeight="1">
      <c r="A76" s="117" t="s">
        <v>126</v>
      </c>
      <c r="B76" s="117" t="s">
        <v>92</v>
      </c>
      <c r="C76" s="123" t="s">
        <v>91</v>
      </c>
      <c r="D76" s="118" t="s">
        <v>90</v>
      </c>
      <c r="E76" s="119">
        <f t="shared" si="3"/>
        <v>3238900</v>
      </c>
      <c r="F76" s="120">
        <v>3238900</v>
      </c>
      <c r="G76" s="120">
        <v>2235300</v>
      </c>
      <c r="H76" s="120">
        <v>271800</v>
      </c>
      <c r="I76" s="120">
        <v>0</v>
      </c>
      <c r="J76" s="119">
        <v>30000</v>
      </c>
      <c r="K76" s="120">
        <v>0</v>
      </c>
      <c r="L76" s="120">
        <v>0</v>
      </c>
      <c r="M76" s="120">
        <v>30000</v>
      </c>
      <c r="N76" s="120">
        <v>1600</v>
      </c>
      <c r="O76" s="120">
        <v>2000</v>
      </c>
      <c r="P76" s="120">
        <v>0</v>
      </c>
      <c r="Q76" s="119">
        <f t="shared" si="14"/>
        <v>3268900</v>
      </c>
    </row>
    <row r="77" spans="1:17" s="124" customFormat="1" ht="48" customHeight="1">
      <c r="A77" s="117" t="s">
        <v>125</v>
      </c>
      <c r="B77" s="117" t="s">
        <v>124</v>
      </c>
      <c r="C77" s="123" t="s">
        <v>123</v>
      </c>
      <c r="D77" s="118" t="s">
        <v>122</v>
      </c>
      <c r="E77" s="119">
        <f t="shared" si="3"/>
        <v>279200</v>
      </c>
      <c r="F77" s="120">
        <v>279200</v>
      </c>
      <c r="G77" s="120">
        <v>217100</v>
      </c>
      <c r="H77" s="120">
        <v>0</v>
      </c>
      <c r="I77" s="120">
        <v>0</v>
      </c>
      <c r="J77" s="119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19">
        <f>E77+J77</f>
        <v>279200</v>
      </c>
    </row>
    <row r="78" spans="1:17" s="124" customFormat="1" ht="81.75" customHeight="1" hidden="1">
      <c r="A78" s="117" t="s">
        <v>304</v>
      </c>
      <c r="B78" s="117" t="s">
        <v>236</v>
      </c>
      <c r="C78" s="123" t="s">
        <v>166</v>
      </c>
      <c r="D78" s="118" t="s">
        <v>235</v>
      </c>
      <c r="E78" s="119">
        <f>F78</f>
        <v>0</v>
      </c>
      <c r="F78" s="120">
        <v>0</v>
      </c>
      <c r="G78" s="120">
        <v>0</v>
      </c>
      <c r="H78" s="120">
        <v>0</v>
      </c>
      <c r="I78" s="120">
        <v>0</v>
      </c>
      <c r="J78" s="119">
        <f aca="true" t="shared" si="16" ref="J78:P78">J80+J79</f>
        <v>0</v>
      </c>
      <c r="K78" s="120">
        <f t="shared" si="16"/>
        <v>0</v>
      </c>
      <c r="L78" s="120">
        <f t="shared" si="16"/>
        <v>0</v>
      </c>
      <c r="M78" s="120">
        <f t="shared" si="16"/>
        <v>0</v>
      </c>
      <c r="N78" s="120">
        <f t="shared" si="16"/>
        <v>0</v>
      </c>
      <c r="O78" s="120">
        <f t="shared" si="16"/>
        <v>0</v>
      </c>
      <c r="P78" s="120">
        <f t="shared" si="16"/>
        <v>0</v>
      </c>
      <c r="Q78" s="119">
        <f>E78+J78</f>
        <v>0</v>
      </c>
    </row>
    <row r="79" spans="1:17" s="124" customFormat="1" ht="119.25" customHeight="1" hidden="1">
      <c r="A79" s="117"/>
      <c r="B79" s="117"/>
      <c r="C79" s="123"/>
      <c r="D79" s="125" t="s">
        <v>309</v>
      </c>
      <c r="E79" s="210">
        <f>F79</f>
        <v>0</v>
      </c>
      <c r="F79" s="126">
        <v>0</v>
      </c>
      <c r="G79" s="126">
        <v>0</v>
      </c>
      <c r="H79" s="126">
        <v>0</v>
      </c>
      <c r="I79" s="126">
        <v>0</v>
      </c>
      <c r="J79" s="126"/>
      <c r="K79" s="126"/>
      <c r="L79" s="126"/>
      <c r="M79" s="126"/>
      <c r="N79" s="126"/>
      <c r="O79" s="126"/>
      <c r="P79" s="126"/>
      <c r="Q79" s="119">
        <f>E79+J79</f>
        <v>0</v>
      </c>
    </row>
    <row r="80" spans="1:17" s="124" customFormat="1" ht="100.5" customHeight="1" hidden="1">
      <c r="A80" s="117"/>
      <c r="B80" s="117"/>
      <c r="C80" s="123"/>
      <c r="D80" s="125" t="s">
        <v>264</v>
      </c>
      <c r="E80" s="210">
        <f>F80</f>
        <v>0</v>
      </c>
      <c r="F80" s="126">
        <v>0</v>
      </c>
      <c r="G80" s="126">
        <v>0</v>
      </c>
      <c r="H80" s="126">
        <v>0</v>
      </c>
      <c r="I80" s="126">
        <v>0</v>
      </c>
      <c r="J80" s="126"/>
      <c r="K80" s="126"/>
      <c r="L80" s="126"/>
      <c r="M80" s="126"/>
      <c r="N80" s="126"/>
      <c r="O80" s="126"/>
      <c r="P80" s="126"/>
      <c r="Q80" s="119">
        <f>E80+J80</f>
        <v>0</v>
      </c>
    </row>
    <row r="81" spans="1:17" s="113" customFormat="1" ht="16.5">
      <c r="A81" s="132" t="s">
        <v>231</v>
      </c>
      <c r="B81" s="132" t="s">
        <v>231</v>
      </c>
      <c r="C81" s="133" t="s">
        <v>231</v>
      </c>
      <c r="D81" s="135" t="s">
        <v>333</v>
      </c>
      <c r="E81" s="135">
        <f aca="true" t="shared" si="17" ref="E81:P81">E16+E47+E71</f>
        <v>82046350</v>
      </c>
      <c r="F81" s="135">
        <f t="shared" si="17"/>
        <v>81546350</v>
      </c>
      <c r="G81" s="135">
        <f t="shared" si="17"/>
        <v>41833120</v>
      </c>
      <c r="H81" s="135">
        <f t="shared" si="17"/>
        <v>6225650</v>
      </c>
      <c r="I81" s="135">
        <f t="shared" si="17"/>
        <v>500000</v>
      </c>
      <c r="J81" s="135">
        <f t="shared" si="17"/>
        <v>1190150</v>
      </c>
      <c r="K81" s="135">
        <f t="shared" si="17"/>
        <v>182600</v>
      </c>
      <c r="L81" s="135">
        <f t="shared" si="17"/>
        <v>182600</v>
      </c>
      <c r="M81" s="135">
        <f t="shared" si="17"/>
        <v>977550</v>
      </c>
      <c r="N81" s="135">
        <f t="shared" si="17"/>
        <v>127400</v>
      </c>
      <c r="O81" s="135">
        <f t="shared" si="17"/>
        <v>193050</v>
      </c>
      <c r="P81" s="135">
        <f t="shared" si="17"/>
        <v>212600</v>
      </c>
      <c r="Q81" s="135">
        <f t="shared" si="14"/>
        <v>83236500</v>
      </c>
    </row>
    <row r="82" s="113" customFormat="1" ht="15.75"/>
    <row r="83" s="113" customFormat="1" ht="15.75">
      <c r="L83" s="181"/>
    </row>
    <row r="84" spans="2:12" s="113" customFormat="1" ht="18.75">
      <c r="B84" s="324" t="s">
        <v>305</v>
      </c>
      <c r="C84" s="324"/>
      <c r="D84" s="324"/>
      <c r="I84" s="30"/>
      <c r="J84" s="325" t="s">
        <v>306</v>
      </c>
      <c r="K84" s="325"/>
      <c r="L84" s="325"/>
    </row>
  </sheetData>
  <sheetProtection/>
  <mergeCells count="32">
    <mergeCell ref="B84:D84"/>
    <mergeCell ref="C11:C14"/>
    <mergeCell ref="D11:D14"/>
    <mergeCell ref="G13:G14"/>
    <mergeCell ref="H13:H14"/>
    <mergeCell ref="J84:L84"/>
    <mergeCell ref="E11:I11"/>
    <mergeCell ref="E12:E14"/>
    <mergeCell ref="A9:B9"/>
    <mergeCell ref="J12:J14"/>
    <mergeCell ref="K12:L12"/>
    <mergeCell ref="K13:K14"/>
    <mergeCell ref="J11:P11"/>
    <mergeCell ref="N13:N14"/>
    <mergeCell ref="M12:M14"/>
    <mergeCell ref="M3:P3"/>
    <mergeCell ref="N12:O12"/>
    <mergeCell ref="L13:L14"/>
    <mergeCell ref="I12:I14"/>
    <mergeCell ref="D6:N6"/>
    <mergeCell ref="F12:F14"/>
    <mergeCell ref="G12:H12"/>
    <mergeCell ref="M1:N1"/>
    <mergeCell ref="N4:Q4"/>
    <mergeCell ref="P12:P14"/>
    <mergeCell ref="Q11:Q14"/>
    <mergeCell ref="A7:Q7"/>
    <mergeCell ref="A11:A14"/>
    <mergeCell ref="B11:B14"/>
    <mergeCell ref="O13:O14"/>
    <mergeCell ref="A8:B8"/>
    <mergeCell ref="M2:Q2"/>
  </mergeCells>
  <printOptions/>
  <pageMargins left="0.1968503937007874" right="0.1968503937007874" top="0.67" bottom="0.1968503937007874" header="0" footer="0"/>
  <pageSetup fitToHeight="500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7" sqref="A7:P7"/>
    </sheetView>
  </sheetViews>
  <sheetFormatPr defaultColWidth="9.00390625" defaultRowHeight="12.75"/>
  <cols>
    <col min="1" max="3" width="12.00390625" style="233" customWidth="1"/>
    <col min="4" max="4" width="40.75390625" style="233" customWidth="1"/>
    <col min="5" max="5" width="12.375" style="233" customWidth="1"/>
    <col min="6" max="6" width="11.375" style="233" customWidth="1"/>
    <col min="7" max="7" width="9.375" style="233" bestFit="1" customWidth="1"/>
    <col min="8" max="8" width="11.375" style="233" customWidth="1"/>
    <col min="9" max="9" width="9.375" style="233" bestFit="1" customWidth="1"/>
    <col min="10" max="10" width="10.875" style="233" customWidth="1"/>
    <col min="11" max="11" width="9.375" style="233" bestFit="1" customWidth="1"/>
    <col min="12" max="12" width="11.00390625" style="233" customWidth="1"/>
    <col min="13" max="13" width="11.25390625" style="233" customWidth="1"/>
    <col min="14" max="14" width="11.625" style="233" customWidth="1"/>
    <col min="15" max="15" width="9.375" style="233" bestFit="1" customWidth="1"/>
    <col min="16" max="16" width="10.875" style="233" customWidth="1"/>
    <col min="17" max="16384" width="9.125" style="233" customWidth="1"/>
  </cols>
  <sheetData>
    <row r="1" spans="1:16" s="27" customFormat="1" ht="15.75">
      <c r="A1" s="27" t="s">
        <v>121</v>
      </c>
      <c r="L1" s="326" t="s">
        <v>182</v>
      </c>
      <c r="M1" s="326"/>
      <c r="N1" s="326"/>
      <c r="O1" s="214"/>
      <c r="P1" s="136"/>
    </row>
    <row r="2" spans="12:17" s="27" customFormat="1" ht="32.25" customHeight="1">
      <c r="L2" s="300" t="s">
        <v>355</v>
      </c>
      <c r="M2" s="300"/>
      <c r="N2" s="300"/>
      <c r="O2" s="300"/>
      <c r="P2" s="300"/>
      <c r="Q2" s="300"/>
    </row>
    <row r="3" spans="6:16" s="27" customFormat="1" ht="15.75">
      <c r="F3" s="169"/>
      <c r="L3" s="299">
        <v>43819</v>
      </c>
      <c r="M3" s="299"/>
      <c r="N3" s="299"/>
      <c r="O3" s="299"/>
      <c r="P3" s="214"/>
    </row>
    <row r="4" spans="12:16" s="27" customFormat="1" ht="16.5" customHeight="1">
      <c r="L4" s="300"/>
      <c r="M4" s="300"/>
      <c r="N4" s="300"/>
      <c r="O4" s="300"/>
      <c r="P4" s="300"/>
    </row>
    <row r="5" spans="13:14" s="27" customFormat="1" ht="13.5" customHeight="1">
      <c r="M5" s="326"/>
      <c r="N5" s="326"/>
    </row>
    <row r="6" spans="13:14" s="27" customFormat="1" ht="15.75">
      <c r="M6" s="214"/>
      <c r="N6" s="214"/>
    </row>
    <row r="7" spans="1:16" s="27" customFormat="1" ht="18.75">
      <c r="A7" s="327" t="s">
        <v>370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</row>
    <row r="8" spans="1:16" s="27" customFormat="1" ht="15.75">
      <c r="A8" s="215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</row>
    <row r="9" spans="1:16" s="27" customFormat="1" ht="15.75">
      <c r="A9" s="312">
        <v>25530000000</v>
      </c>
      <c r="B9" s="312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27" customFormat="1" ht="15.75">
      <c r="A10" s="329" t="s">
        <v>313</v>
      </c>
      <c r="B10" s="3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</row>
    <row r="11" ht="12.75">
      <c r="P11" s="236" t="s">
        <v>246</v>
      </c>
    </row>
    <row r="12" spans="1:16" ht="12.75" customHeight="1">
      <c r="A12" s="314" t="s">
        <v>315</v>
      </c>
      <c r="B12" s="314" t="s">
        <v>314</v>
      </c>
      <c r="C12" s="314" t="s">
        <v>205</v>
      </c>
      <c r="D12" s="314" t="s">
        <v>316</v>
      </c>
      <c r="E12" s="332" t="s">
        <v>37</v>
      </c>
      <c r="F12" s="333"/>
      <c r="G12" s="333"/>
      <c r="H12" s="334"/>
      <c r="I12" s="332" t="s">
        <v>36</v>
      </c>
      <c r="J12" s="333"/>
      <c r="K12" s="333"/>
      <c r="L12" s="334"/>
      <c r="M12" s="335" t="s">
        <v>319</v>
      </c>
      <c r="N12" s="336"/>
      <c r="O12" s="336"/>
      <c r="P12" s="337"/>
    </row>
    <row r="13" spans="1:16" ht="12.75" customHeight="1">
      <c r="A13" s="314"/>
      <c r="B13" s="314"/>
      <c r="C13" s="314"/>
      <c r="D13" s="314"/>
      <c r="E13" s="331" t="s">
        <v>24</v>
      </c>
      <c r="F13" s="332" t="s">
        <v>25</v>
      </c>
      <c r="G13" s="334"/>
      <c r="H13" s="330" t="s">
        <v>318</v>
      </c>
      <c r="I13" s="331" t="s">
        <v>24</v>
      </c>
      <c r="J13" s="332" t="s">
        <v>25</v>
      </c>
      <c r="K13" s="334"/>
      <c r="L13" s="330" t="s">
        <v>318</v>
      </c>
      <c r="M13" s="330" t="s">
        <v>24</v>
      </c>
      <c r="N13" s="335" t="s">
        <v>25</v>
      </c>
      <c r="O13" s="337"/>
      <c r="P13" s="330" t="s">
        <v>318</v>
      </c>
    </row>
    <row r="14" spans="1:16" ht="12.75">
      <c r="A14" s="314"/>
      <c r="B14" s="314"/>
      <c r="C14" s="314"/>
      <c r="D14" s="314"/>
      <c r="E14" s="331"/>
      <c r="F14" s="331" t="s">
        <v>189</v>
      </c>
      <c r="G14" s="331" t="s">
        <v>209</v>
      </c>
      <c r="H14" s="331"/>
      <c r="I14" s="331"/>
      <c r="J14" s="331" t="s">
        <v>189</v>
      </c>
      <c r="K14" s="331" t="s">
        <v>209</v>
      </c>
      <c r="L14" s="331"/>
      <c r="M14" s="331"/>
      <c r="N14" s="330" t="s">
        <v>189</v>
      </c>
      <c r="O14" s="330" t="s">
        <v>209</v>
      </c>
      <c r="P14" s="331"/>
    </row>
    <row r="15" spans="1:16" ht="53.25" customHeight="1">
      <c r="A15" s="314"/>
      <c r="B15" s="314"/>
      <c r="C15" s="314"/>
      <c r="D15" s="314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</row>
    <row r="16" spans="1:16" ht="12.75">
      <c r="A16" s="234">
        <v>1</v>
      </c>
      <c r="B16" s="234">
        <v>2</v>
      </c>
      <c r="C16" s="234">
        <v>3</v>
      </c>
      <c r="D16" s="234">
        <v>4</v>
      </c>
      <c r="E16" s="234">
        <v>5</v>
      </c>
      <c r="F16" s="234">
        <v>6</v>
      </c>
      <c r="G16" s="234">
        <v>7</v>
      </c>
      <c r="H16" s="235">
        <v>8</v>
      </c>
      <c r="I16" s="234">
        <v>9</v>
      </c>
      <c r="J16" s="234">
        <v>10</v>
      </c>
      <c r="K16" s="234">
        <v>11</v>
      </c>
      <c r="L16" s="235">
        <v>12</v>
      </c>
      <c r="M16" s="235">
        <v>13</v>
      </c>
      <c r="N16" s="235">
        <v>14</v>
      </c>
      <c r="O16" s="235">
        <v>15</v>
      </c>
      <c r="P16" s="235">
        <v>16</v>
      </c>
    </row>
    <row r="17" spans="1:16" s="249" customFormat="1" ht="15.75">
      <c r="A17" s="264" t="s">
        <v>41</v>
      </c>
      <c r="B17" s="265"/>
      <c r="C17" s="265"/>
      <c r="D17" s="266" t="s">
        <v>173</v>
      </c>
      <c r="E17" s="267">
        <v>100000</v>
      </c>
      <c r="F17" s="267">
        <v>14000</v>
      </c>
      <c r="G17" s="267">
        <v>0</v>
      </c>
      <c r="H17" s="268">
        <v>114000</v>
      </c>
      <c r="I17" s="267">
        <v>0</v>
      </c>
      <c r="J17" s="267">
        <v>-14000</v>
      </c>
      <c r="K17" s="267">
        <v>0</v>
      </c>
      <c r="L17" s="268">
        <v>-14000</v>
      </c>
      <c r="M17" s="268">
        <v>100000</v>
      </c>
      <c r="N17" s="268">
        <v>0</v>
      </c>
      <c r="O17" s="268">
        <v>0</v>
      </c>
      <c r="P17" s="268">
        <v>100000</v>
      </c>
    </row>
    <row r="18" spans="1:16" s="249" customFormat="1" ht="15.75">
      <c r="A18" s="264" t="s">
        <v>40</v>
      </c>
      <c r="B18" s="265"/>
      <c r="C18" s="265"/>
      <c r="D18" s="266" t="s">
        <v>174</v>
      </c>
      <c r="E18" s="267">
        <v>100000</v>
      </c>
      <c r="F18" s="267">
        <v>14000</v>
      </c>
      <c r="G18" s="267">
        <v>0</v>
      </c>
      <c r="H18" s="268">
        <v>114000</v>
      </c>
      <c r="I18" s="267">
        <v>0</v>
      </c>
      <c r="J18" s="267">
        <v>-14000</v>
      </c>
      <c r="K18" s="267">
        <v>0</v>
      </c>
      <c r="L18" s="268">
        <v>-14000</v>
      </c>
      <c r="M18" s="268">
        <v>100000</v>
      </c>
      <c r="N18" s="268">
        <v>0</v>
      </c>
      <c r="O18" s="268">
        <v>0</v>
      </c>
      <c r="P18" s="268">
        <v>100000</v>
      </c>
    </row>
    <row r="19" spans="1:16" s="249" customFormat="1" ht="47.25">
      <c r="A19" s="264" t="s">
        <v>61</v>
      </c>
      <c r="B19" s="264" t="s">
        <v>60</v>
      </c>
      <c r="C19" s="264" t="s">
        <v>16</v>
      </c>
      <c r="D19" s="266" t="s">
        <v>225</v>
      </c>
      <c r="E19" s="267">
        <v>100000</v>
      </c>
      <c r="F19" s="267">
        <v>14000</v>
      </c>
      <c r="G19" s="267">
        <v>0</v>
      </c>
      <c r="H19" s="268">
        <v>114000</v>
      </c>
      <c r="I19" s="267">
        <v>0</v>
      </c>
      <c r="J19" s="267">
        <v>0</v>
      </c>
      <c r="K19" s="267">
        <v>0</v>
      </c>
      <c r="L19" s="268">
        <v>0</v>
      </c>
      <c r="M19" s="268">
        <v>100000</v>
      </c>
      <c r="N19" s="268">
        <v>14000</v>
      </c>
      <c r="O19" s="268">
        <v>0</v>
      </c>
      <c r="P19" s="268">
        <v>114000</v>
      </c>
    </row>
    <row r="20" spans="1:16" s="249" customFormat="1" ht="15.75">
      <c r="A20" s="269"/>
      <c r="B20" s="270" t="s">
        <v>35</v>
      </c>
      <c r="C20" s="269"/>
      <c r="D20" s="271" t="s">
        <v>34</v>
      </c>
      <c r="E20" s="272">
        <v>100000</v>
      </c>
      <c r="F20" s="272">
        <v>14000</v>
      </c>
      <c r="G20" s="272">
        <v>0</v>
      </c>
      <c r="H20" s="273">
        <v>114000</v>
      </c>
      <c r="I20" s="272">
        <v>0</v>
      </c>
      <c r="J20" s="272">
        <v>0</v>
      </c>
      <c r="K20" s="272">
        <v>0</v>
      </c>
      <c r="L20" s="273">
        <v>0</v>
      </c>
      <c r="M20" s="273">
        <v>100000</v>
      </c>
      <c r="N20" s="273">
        <v>14000</v>
      </c>
      <c r="O20" s="273">
        <v>0</v>
      </c>
      <c r="P20" s="273">
        <v>114000</v>
      </c>
    </row>
    <row r="21" spans="1:16" s="249" customFormat="1" ht="47.25">
      <c r="A21" s="264" t="s">
        <v>347</v>
      </c>
      <c r="B21" s="264" t="s">
        <v>348</v>
      </c>
      <c r="C21" s="264" t="s">
        <v>16</v>
      </c>
      <c r="D21" s="266" t="s">
        <v>349</v>
      </c>
      <c r="E21" s="267">
        <v>0</v>
      </c>
      <c r="F21" s="267">
        <v>0</v>
      </c>
      <c r="G21" s="267">
        <v>0</v>
      </c>
      <c r="H21" s="268">
        <v>0</v>
      </c>
      <c r="I21" s="267">
        <v>0</v>
      </c>
      <c r="J21" s="267">
        <v>-14000</v>
      </c>
      <c r="K21" s="267">
        <v>0</v>
      </c>
      <c r="L21" s="268">
        <v>-14000</v>
      </c>
      <c r="M21" s="268">
        <v>0</v>
      </c>
      <c r="N21" s="268">
        <v>-14000</v>
      </c>
      <c r="O21" s="268">
        <v>0</v>
      </c>
      <c r="P21" s="268">
        <v>-14000</v>
      </c>
    </row>
    <row r="22" spans="1:16" ht="15.75">
      <c r="A22" s="269"/>
      <c r="B22" s="270" t="s">
        <v>350</v>
      </c>
      <c r="C22" s="269"/>
      <c r="D22" s="271" t="s">
        <v>351</v>
      </c>
      <c r="E22" s="272">
        <v>0</v>
      </c>
      <c r="F22" s="272">
        <v>0</v>
      </c>
      <c r="G22" s="272">
        <v>0</v>
      </c>
      <c r="H22" s="273">
        <v>0</v>
      </c>
      <c r="I22" s="272">
        <v>0</v>
      </c>
      <c r="J22" s="272">
        <v>-14000</v>
      </c>
      <c r="K22" s="272">
        <v>0</v>
      </c>
      <c r="L22" s="273">
        <v>-14000</v>
      </c>
      <c r="M22" s="273">
        <v>0</v>
      </c>
      <c r="N22" s="273">
        <v>-14000</v>
      </c>
      <c r="O22" s="273">
        <v>0</v>
      </c>
      <c r="P22" s="273">
        <v>-14000</v>
      </c>
    </row>
    <row r="23" spans="1:16" ht="15.75">
      <c r="A23" s="274" t="s">
        <v>317</v>
      </c>
      <c r="B23" s="274" t="s">
        <v>317</v>
      </c>
      <c r="C23" s="274" t="s">
        <v>317</v>
      </c>
      <c r="D23" s="275" t="s">
        <v>208</v>
      </c>
      <c r="E23" s="268">
        <v>100000</v>
      </c>
      <c r="F23" s="268">
        <v>14000</v>
      </c>
      <c r="G23" s="268">
        <v>0</v>
      </c>
      <c r="H23" s="268">
        <v>114000</v>
      </c>
      <c r="I23" s="268">
        <v>0</v>
      </c>
      <c r="J23" s="268">
        <v>-14000</v>
      </c>
      <c r="K23" s="268">
        <v>0</v>
      </c>
      <c r="L23" s="268">
        <v>-14000</v>
      </c>
      <c r="M23" s="268">
        <v>100000</v>
      </c>
      <c r="N23" s="268">
        <v>0</v>
      </c>
      <c r="O23" s="268">
        <v>0</v>
      </c>
      <c r="P23" s="268">
        <v>100000</v>
      </c>
    </row>
    <row r="24" spans="1:16" s="279" customFormat="1" ht="15.75">
      <c r="A24" s="276"/>
      <c r="B24" s="276"/>
      <c r="C24" s="276"/>
      <c r="D24" s="277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</row>
    <row r="25" spans="2:12" s="113" customFormat="1" ht="18.75">
      <c r="B25" s="324" t="s">
        <v>305</v>
      </c>
      <c r="C25" s="324"/>
      <c r="D25" s="324"/>
      <c r="I25" s="30"/>
      <c r="J25" s="325" t="s">
        <v>306</v>
      </c>
      <c r="K25" s="325"/>
      <c r="L25" s="325"/>
    </row>
  </sheetData>
  <sheetProtection/>
  <mergeCells count="32">
    <mergeCell ref="M12:P12"/>
    <mergeCell ref="M13:M15"/>
    <mergeCell ref="N13:O13"/>
    <mergeCell ref="N14:N15"/>
    <mergeCell ref="O14:O15"/>
    <mergeCell ref="P13:P15"/>
    <mergeCell ref="I12:L12"/>
    <mergeCell ref="I13:I15"/>
    <mergeCell ref="J13:K13"/>
    <mergeCell ref="J14:J15"/>
    <mergeCell ref="K14:K15"/>
    <mergeCell ref="L13:L15"/>
    <mergeCell ref="L1:N1"/>
    <mergeCell ref="A12:A15"/>
    <mergeCell ref="B12:B15"/>
    <mergeCell ref="C12:C15"/>
    <mergeCell ref="D12:D15"/>
    <mergeCell ref="E12:H12"/>
    <mergeCell ref="E13:E15"/>
    <mergeCell ref="F13:G13"/>
    <mergeCell ref="F14:F15"/>
    <mergeCell ref="G14:G15"/>
    <mergeCell ref="L3:O3"/>
    <mergeCell ref="B25:D25"/>
    <mergeCell ref="J25:L25"/>
    <mergeCell ref="L2:Q2"/>
    <mergeCell ref="L4:P4"/>
    <mergeCell ref="M5:N5"/>
    <mergeCell ref="A7:P7"/>
    <mergeCell ref="A9:B9"/>
    <mergeCell ref="A10:B10"/>
    <mergeCell ref="H13:H15"/>
  </mergeCells>
  <printOptions/>
  <pageMargins left="0.1968503937007874" right="0.1968503937007874" top="0.3937007874015748" bottom="0.3937007874015748" header="0" footer="0"/>
  <pageSetup fitToHeight="500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2"/>
  <sheetViews>
    <sheetView zoomScalePageLayoutView="0" workbookViewId="0" topLeftCell="A1">
      <selection activeCell="A8" sqref="A8:AF8"/>
    </sheetView>
  </sheetViews>
  <sheetFormatPr defaultColWidth="8.75390625" defaultRowHeight="12.75"/>
  <cols>
    <col min="1" max="1" width="13.00390625" style="29" customWidth="1"/>
    <col min="2" max="2" width="16.375" style="29" customWidth="1"/>
    <col min="3" max="4" width="5.125" style="29" customWidth="1"/>
    <col min="5" max="5" width="11.75390625" style="29" customWidth="1"/>
    <col min="6" max="6" width="7.375" style="29" customWidth="1"/>
    <col min="7" max="7" width="5.375" style="29" customWidth="1"/>
    <col min="8" max="8" width="6.625" style="29" hidden="1" customWidth="1"/>
    <col min="9" max="9" width="5.125" style="29" hidden="1" customWidth="1"/>
    <col min="10" max="10" width="5.75390625" style="29" hidden="1" customWidth="1"/>
    <col min="11" max="11" width="11.875" style="29" customWidth="1"/>
    <col min="12" max="13" width="11.25390625" style="29" customWidth="1"/>
    <col min="14" max="14" width="10.75390625" style="29" customWidth="1"/>
    <col min="15" max="15" width="11.125" style="29" customWidth="1"/>
    <col min="16" max="17" width="8.75390625" style="29" customWidth="1"/>
    <col min="18" max="18" width="11.00390625" style="29" customWidth="1"/>
    <col min="19" max="20" width="10.625" style="29" customWidth="1"/>
    <col min="21" max="21" width="10.125" style="29" customWidth="1"/>
    <col min="22" max="22" width="9.375" style="29" customWidth="1"/>
    <col min="23" max="23" width="9.875" style="29" customWidth="1"/>
    <col min="24" max="24" width="8.875" style="29" customWidth="1"/>
    <col min="25" max="25" width="9.75390625" style="29" customWidth="1"/>
    <col min="26" max="26" width="11.00390625" style="29" customWidth="1"/>
    <col min="27" max="27" width="0.2421875" style="29" hidden="1" customWidth="1"/>
    <col min="28" max="28" width="12.00390625" style="29" customWidth="1"/>
    <col min="29" max="29" width="5.75390625" style="29" customWidth="1"/>
    <col min="30" max="30" width="5.875" style="29" customWidth="1"/>
    <col min="31" max="31" width="5.625" style="29" customWidth="1"/>
    <col min="32" max="32" width="13.00390625" style="29" customWidth="1"/>
    <col min="33" max="16384" width="8.75390625" style="29" customWidth="1"/>
  </cols>
  <sheetData>
    <row r="1" spans="1:32" ht="16.5" customHeight="1">
      <c r="A1" s="34"/>
      <c r="B1" s="35"/>
      <c r="C1" s="36"/>
      <c r="D1" s="36"/>
      <c r="E1" s="36"/>
      <c r="F1" s="36"/>
      <c r="G1" s="36"/>
      <c r="H1" s="36"/>
      <c r="I1" s="36"/>
      <c r="J1" s="36"/>
      <c r="K1" s="36"/>
      <c r="X1" s="326" t="s">
        <v>183</v>
      </c>
      <c r="Y1" s="326"/>
      <c r="Z1" s="326"/>
      <c r="AA1" s="110"/>
      <c r="AB1" s="202"/>
      <c r="AC1" s="196"/>
      <c r="AD1" s="110"/>
      <c r="AE1" s="136"/>
      <c r="AF1" s="37"/>
    </row>
    <row r="2" spans="1:32" ht="31.5" customHeight="1">
      <c r="A2" s="34"/>
      <c r="B2" s="35"/>
      <c r="C2" s="36"/>
      <c r="D2" s="36"/>
      <c r="E2" s="36"/>
      <c r="F2" s="36"/>
      <c r="G2" s="36"/>
      <c r="H2" s="36"/>
      <c r="I2" s="36"/>
      <c r="J2" s="36"/>
      <c r="K2" s="36"/>
      <c r="X2" s="300" t="s">
        <v>366</v>
      </c>
      <c r="Y2" s="300"/>
      <c r="Z2" s="300"/>
      <c r="AA2" s="300"/>
      <c r="AB2" s="300"/>
      <c r="AC2" s="300"/>
      <c r="AD2" s="300"/>
      <c r="AE2" s="300"/>
      <c r="AF2" s="300"/>
    </row>
    <row r="3" spans="1:32" ht="16.5" customHeight="1">
      <c r="A3" s="38"/>
      <c r="B3" s="38"/>
      <c r="C3" s="36"/>
      <c r="D3" s="36"/>
      <c r="E3" s="36"/>
      <c r="F3" s="36"/>
      <c r="G3" s="36"/>
      <c r="H3" s="36"/>
      <c r="I3" s="36"/>
      <c r="J3" s="36"/>
      <c r="K3" s="36"/>
      <c r="X3" s="299">
        <v>43819</v>
      </c>
      <c r="Y3" s="299"/>
      <c r="Z3" s="299"/>
      <c r="AA3" s="299"/>
      <c r="AB3" s="168"/>
      <c r="AC3" s="168"/>
      <c r="AD3" s="168"/>
      <c r="AE3" s="168"/>
      <c r="AF3" s="37"/>
    </row>
    <row r="4" spans="1:32" ht="24" customHeight="1">
      <c r="A4" s="38"/>
      <c r="B4" s="38"/>
      <c r="C4" s="365"/>
      <c r="D4" s="365"/>
      <c r="E4" s="175"/>
      <c r="F4" s="175"/>
      <c r="G4" s="175"/>
      <c r="H4" s="175"/>
      <c r="I4" s="175"/>
      <c r="J4" s="175"/>
      <c r="K4" s="36"/>
      <c r="X4" s="392"/>
      <c r="Y4" s="392"/>
      <c r="Z4" s="392"/>
      <c r="AA4" s="392"/>
      <c r="AB4" s="392"/>
      <c r="AC4" s="392"/>
      <c r="AD4" s="392"/>
      <c r="AE4" s="392"/>
      <c r="AF4" s="37"/>
    </row>
    <row r="5" spans="1:32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59"/>
      <c r="AA5" s="59"/>
      <c r="AB5" s="59"/>
      <c r="AC5" s="59"/>
      <c r="AD5" s="59"/>
      <c r="AE5" s="59"/>
      <c r="AF5" s="36"/>
    </row>
    <row r="6" spans="1:32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</row>
    <row r="7" spans="1:32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37.5" customHeight="1">
      <c r="A8" s="366" t="s">
        <v>320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</row>
    <row r="9" spans="1:32" ht="28.5" customHeight="1">
      <c r="A9" s="312">
        <v>25530000000</v>
      </c>
      <c r="B9" s="312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</row>
    <row r="10" spans="1:32" ht="16.5" customHeight="1">
      <c r="A10" s="329" t="s">
        <v>313</v>
      </c>
      <c r="B10" s="329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</row>
    <row r="11" spans="1:32" ht="22.5">
      <c r="A11" s="39"/>
      <c r="B11" s="36"/>
      <c r="C11" s="41"/>
      <c r="D11" s="42"/>
      <c r="E11" s="42"/>
      <c r="F11" s="42"/>
      <c r="G11" s="42"/>
      <c r="H11" s="42"/>
      <c r="I11" s="42"/>
      <c r="J11" s="42"/>
      <c r="K11" s="43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1"/>
      <c r="AA11" s="42"/>
      <c r="AB11" s="42"/>
      <c r="AC11" s="42"/>
      <c r="AD11" s="42"/>
      <c r="AF11" s="43" t="s">
        <v>184</v>
      </c>
    </row>
    <row r="12" spans="1:32" ht="33.75" customHeight="1">
      <c r="A12" s="387" t="s">
        <v>321</v>
      </c>
      <c r="B12" s="387" t="s">
        <v>185</v>
      </c>
      <c r="C12" s="367" t="s">
        <v>186</v>
      </c>
      <c r="D12" s="368"/>
      <c r="E12" s="368"/>
      <c r="F12" s="368"/>
      <c r="G12" s="368"/>
      <c r="H12" s="368"/>
      <c r="I12" s="368"/>
      <c r="J12" s="368"/>
      <c r="K12" s="369"/>
      <c r="L12" s="367" t="s">
        <v>187</v>
      </c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9"/>
    </row>
    <row r="13" spans="1:32" ht="15.75" customHeight="1">
      <c r="A13" s="388"/>
      <c r="B13" s="388"/>
      <c r="C13" s="338" t="s">
        <v>213</v>
      </c>
      <c r="D13" s="339"/>
      <c r="E13" s="339"/>
      <c r="F13" s="339"/>
      <c r="G13" s="339"/>
      <c r="H13" s="339"/>
      <c r="I13" s="339"/>
      <c r="J13" s="340"/>
      <c r="K13" s="344" t="s">
        <v>189</v>
      </c>
      <c r="L13" s="353" t="s">
        <v>194</v>
      </c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5"/>
      <c r="Z13" s="347" t="s">
        <v>188</v>
      </c>
      <c r="AA13" s="363"/>
      <c r="AB13" s="363"/>
      <c r="AC13" s="363"/>
      <c r="AD13" s="363"/>
      <c r="AE13" s="364"/>
      <c r="AF13" s="344" t="s">
        <v>189</v>
      </c>
    </row>
    <row r="14" spans="1:32" ht="62.25" customHeight="1">
      <c r="A14" s="388"/>
      <c r="B14" s="388"/>
      <c r="C14" s="341"/>
      <c r="D14" s="342"/>
      <c r="E14" s="342"/>
      <c r="F14" s="342"/>
      <c r="G14" s="342"/>
      <c r="H14" s="342"/>
      <c r="I14" s="342"/>
      <c r="J14" s="343"/>
      <c r="K14" s="345"/>
      <c r="L14" s="356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8"/>
      <c r="Z14" s="380" t="s">
        <v>190</v>
      </c>
      <c r="AA14" s="393"/>
      <c r="AB14" s="393"/>
      <c r="AC14" s="381"/>
      <c r="AD14" s="380" t="s">
        <v>191</v>
      </c>
      <c r="AE14" s="386"/>
      <c r="AF14" s="345"/>
    </row>
    <row r="15" spans="1:32" ht="17.25" customHeight="1">
      <c r="A15" s="388"/>
      <c r="B15" s="388"/>
      <c r="C15" s="338" t="s">
        <v>322</v>
      </c>
      <c r="D15" s="339"/>
      <c r="E15" s="339"/>
      <c r="F15" s="339"/>
      <c r="G15" s="339"/>
      <c r="H15" s="339"/>
      <c r="I15" s="339"/>
      <c r="J15" s="340"/>
      <c r="K15" s="345"/>
      <c r="L15" s="347" t="s">
        <v>322</v>
      </c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9"/>
      <c r="AF15" s="345"/>
    </row>
    <row r="16" spans="1:32" ht="62.25" customHeight="1" hidden="1">
      <c r="A16" s="388"/>
      <c r="B16" s="388"/>
      <c r="C16" s="238"/>
      <c r="D16" s="239"/>
      <c r="E16" s="239"/>
      <c r="F16" s="239"/>
      <c r="G16" s="239"/>
      <c r="H16" s="239"/>
      <c r="I16" s="239"/>
      <c r="J16" s="240"/>
      <c r="K16" s="345"/>
      <c r="L16" s="219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1"/>
      <c r="Z16" s="222"/>
      <c r="AA16" s="223"/>
      <c r="AB16" s="241"/>
      <c r="AC16" s="242"/>
      <c r="AD16" s="243"/>
      <c r="AE16" s="244"/>
      <c r="AF16" s="345"/>
    </row>
    <row r="17" spans="1:32" ht="42" customHeight="1">
      <c r="A17" s="388"/>
      <c r="B17" s="388"/>
      <c r="C17" s="376" t="s">
        <v>211</v>
      </c>
      <c r="D17" s="377"/>
      <c r="E17" s="371" t="s">
        <v>358</v>
      </c>
      <c r="F17" s="371"/>
      <c r="G17" s="371"/>
      <c r="H17" s="371"/>
      <c r="I17" s="371"/>
      <c r="J17" s="371"/>
      <c r="K17" s="345"/>
      <c r="L17" s="344" t="s">
        <v>195</v>
      </c>
      <c r="M17" s="383" t="s">
        <v>197</v>
      </c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5"/>
      <c r="Z17" s="382" t="s">
        <v>196</v>
      </c>
      <c r="AA17" s="382"/>
      <c r="AB17" s="371" t="s">
        <v>358</v>
      </c>
      <c r="AC17" s="359"/>
      <c r="AD17" s="359"/>
      <c r="AE17" s="359"/>
      <c r="AF17" s="345"/>
    </row>
    <row r="18" spans="1:34" ht="227.25" customHeight="1">
      <c r="A18" s="388"/>
      <c r="B18" s="388"/>
      <c r="C18" s="378"/>
      <c r="D18" s="379"/>
      <c r="E18" s="372"/>
      <c r="F18" s="372"/>
      <c r="G18" s="372"/>
      <c r="H18" s="372"/>
      <c r="I18" s="372"/>
      <c r="J18" s="372"/>
      <c r="K18" s="345"/>
      <c r="L18" s="346"/>
      <c r="M18" s="280" t="s">
        <v>109</v>
      </c>
      <c r="N18" s="280" t="s">
        <v>267</v>
      </c>
      <c r="O18" s="280" t="s">
        <v>110</v>
      </c>
      <c r="P18" s="280" t="s">
        <v>336</v>
      </c>
      <c r="Q18" s="280" t="s">
        <v>357</v>
      </c>
      <c r="R18" s="280" t="s">
        <v>180</v>
      </c>
      <c r="S18" s="280" t="s">
        <v>337</v>
      </c>
      <c r="T18" s="280" t="s">
        <v>338</v>
      </c>
      <c r="U18" s="280" t="s">
        <v>176</v>
      </c>
      <c r="V18" s="280" t="s">
        <v>177</v>
      </c>
      <c r="W18" s="280" t="s">
        <v>178</v>
      </c>
      <c r="X18" s="280" t="s">
        <v>335</v>
      </c>
      <c r="Y18" s="281" t="s">
        <v>179</v>
      </c>
      <c r="Z18" s="382"/>
      <c r="AA18" s="382"/>
      <c r="AB18" s="372"/>
      <c r="AC18" s="360"/>
      <c r="AD18" s="360"/>
      <c r="AE18" s="360"/>
      <c r="AF18" s="345"/>
      <c r="AG18" s="182"/>
      <c r="AH18" s="183"/>
    </row>
    <row r="19" spans="1:34" ht="16.5" customHeight="1">
      <c r="A19" s="388"/>
      <c r="B19" s="388"/>
      <c r="C19" s="350" t="s">
        <v>323</v>
      </c>
      <c r="D19" s="352"/>
      <c r="E19" s="352"/>
      <c r="F19" s="352"/>
      <c r="G19" s="352"/>
      <c r="H19" s="352"/>
      <c r="I19" s="352"/>
      <c r="J19" s="351"/>
      <c r="K19" s="345"/>
      <c r="L19" s="350" t="s">
        <v>314</v>
      </c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1"/>
      <c r="AF19" s="345"/>
      <c r="AG19" s="182"/>
      <c r="AH19" s="183"/>
    </row>
    <row r="20" spans="1:34" ht="30" customHeight="1">
      <c r="A20" s="389"/>
      <c r="B20" s="389"/>
      <c r="C20" s="350">
        <v>41051200</v>
      </c>
      <c r="D20" s="351"/>
      <c r="E20" s="282">
        <v>41051500</v>
      </c>
      <c r="F20" s="217"/>
      <c r="G20" s="217"/>
      <c r="H20" s="217"/>
      <c r="I20" s="217"/>
      <c r="J20" s="217"/>
      <c r="K20" s="346"/>
      <c r="L20" s="284" t="s">
        <v>164</v>
      </c>
      <c r="M20" s="285" t="s">
        <v>78</v>
      </c>
      <c r="N20" s="285" t="s">
        <v>78</v>
      </c>
      <c r="O20" s="285" t="s">
        <v>78</v>
      </c>
      <c r="P20" s="285" t="s">
        <v>78</v>
      </c>
      <c r="Q20" s="285" t="s">
        <v>78</v>
      </c>
      <c r="R20" s="285" t="s">
        <v>78</v>
      </c>
      <c r="S20" s="285" t="s">
        <v>78</v>
      </c>
      <c r="T20" s="285" t="s">
        <v>78</v>
      </c>
      <c r="U20" s="285" t="s">
        <v>78</v>
      </c>
      <c r="V20" s="285" t="s">
        <v>78</v>
      </c>
      <c r="W20" s="285" t="s">
        <v>78</v>
      </c>
      <c r="X20" s="285" t="s">
        <v>78</v>
      </c>
      <c r="Y20" s="285" t="s">
        <v>78</v>
      </c>
      <c r="Z20" s="286" t="s">
        <v>62</v>
      </c>
      <c r="AA20" s="287"/>
      <c r="AB20" s="286" t="s">
        <v>62</v>
      </c>
      <c r="AC20" s="237"/>
      <c r="AD20" s="237"/>
      <c r="AE20" s="237"/>
      <c r="AF20" s="346"/>
      <c r="AG20" s="182"/>
      <c r="AH20" s="183"/>
    </row>
    <row r="21" spans="1:32" ht="15.75">
      <c r="A21" s="44">
        <v>1</v>
      </c>
      <c r="B21" s="44">
        <v>2</v>
      </c>
      <c r="C21" s="380">
        <v>3</v>
      </c>
      <c r="D21" s="381"/>
      <c r="E21" s="45">
        <v>4</v>
      </c>
      <c r="F21" s="46">
        <v>5</v>
      </c>
      <c r="G21" s="46">
        <v>6</v>
      </c>
      <c r="H21" s="46">
        <v>7</v>
      </c>
      <c r="I21" s="46">
        <v>8</v>
      </c>
      <c r="J21" s="47">
        <v>9</v>
      </c>
      <c r="K21" s="47">
        <v>7</v>
      </c>
      <c r="L21" s="47">
        <v>8</v>
      </c>
      <c r="M21" s="47">
        <v>9</v>
      </c>
      <c r="N21" s="47">
        <v>10</v>
      </c>
      <c r="O21" s="47">
        <v>11</v>
      </c>
      <c r="P21" s="47">
        <v>12</v>
      </c>
      <c r="Q21" s="47">
        <v>12</v>
      </c>
      <c r="R21" s="47">
        <v>14</v>
      </c>
      <c r="S21" s="47">
        <v>15</v>
      </c>
      <c r="T21" s="47">
        <v>16</v>
      </c>
      <c r="U21" s="47">
        <v>17</v>
      </c>
      <c r="V21" s="47">
        <v>18</v>
      </c>
      <c r="W21" s="47">
        <v>19</v>
      </c>
      <c r="X21" s="47">
        <v>20</v>
      </c>
      <c r="Y21" s="184">
        <v>21</v>
      </c>
      <c r="Z21" s="45">
        <v>22</v>
      </c>
      <c r="AA21" s="47">
        <v>21</v>
      </c>
      <c r="AB21" s="200">
        <v>23</v>
      </c>
      <c r="AC21" s="200">
        <v>24</v>
      </c>
      <c r="AD21" s="45">
        <v>25</v>
      </c>
      <c r="AE21" s="45">
        <v>26</v>
      </c>
      <c r="AF21" s="45">
        <v>27</v>
      </c>
    </row>
    <row r="22" spans="1:32" s="177" customFormat="1" ht="45" customHeight="1">
      <c r="A22" s="185">
        <v>25319200000</v>
      </c>
      <c r="B22" s="186" t="s">
        <v>193</v>
      </c>
      <c r="C22" s="374"/>
      <c r="D22" s="375"/>
      <c r="E22" s="187"/>
      <c r="F22" s="187"/>
      <c r="G22" s="187"/>
      <c r="H22" s="187"/>
      <c r="I22" s="187"/>
      <c r="J22" s="187"/>
      <c r="K22" s="176">
        <f>SUM(C22:J22)</f>
        <v>0</v>
      </c>
      <c r="L22" s="188"/>
      <c r="M22" s="189">
        <v>3148800</v>
      </c>
      <c r="N22" s="189">
        <v>252500</v>
      </c>
      <c r="O22" s="189">
        <v>6052000</v>
      </c>
      <c r="P22" s="189">
        <v>3200</v>
      </c>
      <c r="Q22" s="189">
        <v>80000</v>
      </c>
      <c r="R22" s="189">
        <v>2300000</v>
      </c>
      <c r="S22" s="189">
        <v>20000</v>
      </c>
      <c r="T22" s="189">
        <v>26000</v>
      </c>
      <c r="U22" s="189">
        <v>36000</v>
      </c>
      <c r="V22" s="189">
        <v>35000</v>
      </c>
      <c r="W22" s="189">
        <v>48000</v>
      </c>
      <c r="X22" s="190">
        <v>1000</v>
      </c>
      <c r="Y22" s="190">
        <v>149800</v>
      </c>
      <c r="Z22" s="189">
        <v>1916100</v>
      </c>
      <c r="AA22" s="191">
        <v>0</v>
      </c>
      <c r="AB22" s="191">
        <v>45700</v>
      </c>
      <c r="AC22" s="191"/>
      <c r="AD22" s="191"/>
      <c r="AE22" s="176"/>
      <c r="AF22" s="176">
        <f>SUM(L22:AE22)</f>
        <v>14114100</v>
      </c>
    </row>
    <row r="23" spans="1:32" s="177" customFormat="1" ht="34.5" customHeight="1">
      <c r="A23" s="185">
        <v>25100000000</v>
      </c>
      <c r="B23" s="186" t="s">
        <v>212</v>
      </c>
      <c r="C23" s="374">
        <v>65200</v>
      </c>
      <c r="D23" s="375"/>
      <c r="E23" s="187">
        <v>45700</v>
      </c>
      <c r="F23" s="187"/>
      <c r="G23" s="187"/>
      <c r="H23" s="187"/>
      <c r="I23" s="187"/>
      <c r="J23" s="187"/>
      <c r="K23" s="176">
        <f>SUM(C23:J23)</f>
        <v>110900</v>
      </c>
      <c r="L23" s="188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3"/>
      <c r="Y23" s="193"/>
      <c r="Z23" s="192"/>
      <c r="AA23" s="191"/>
      <c r="AB23" s="191"/>
      <c r="AC23" s="191"/>
      <c r="AD23" s="191"/>
      <c r="AE23" s="176"/>
      <c r="AF23" s="176">
        <f>SUM(L23:AE23)</f>
        <v>0</v>
      </c>
    </row>
    <row r="24" spans="1:32" s="177" customFormat="1" ht="29.25" customHeight="1">
      <c r="A24" s="194">
        <v>99000000000</v>
      </c>
      <c r="B24" s="199" t="s">
        <v>175</v>
      </c>
      <c r="C24" s="374"/>
      <c r="D24" s="375"/>
      <c r="E24" s="187"/>
      <c r="F24" s="187"/>
      <c r="G24" s="187"/>
      <c r="H24" s="187"/>
      <c r="I24" s="187"/>
      <c r="J24" s="187"/>
      <c r="K24" s="176">
        <f>SUM(C24:J24)</f>
        <v>0</v>
      </c>
      <c r="L24" s="189">
        <v>3431300</v>
      </c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91"/>
      <c r="AB24" s="191"/>
      <c r="AC24" s="191"/>
      <c r="AD24" s="191"/>
      <c r="AE24" s="176"/>
      <c r="AF24" s="176">
        <f>SUM(L24:AE24)</f>
        <v>3431300</v>
      </c>
    </row>
    <row r="25" spans="1:32" s="177" customFormat="1" ht="16.5">
      <c r="A25" s="245" t="s">
        <v>231</v>
      </c>
      <c r="B25" s="246" t="s">
        <v>333</v>
      </c>
      <c r="C25" s="390">
        <f>SUM(C22:C24)</f>
        <v>65200</v>
      </c>
      <c r="D25" s="391"/>
      <c r="E25" s="178">
        <f aca="true" t="shared" si="0" ref="E25:J25">SUM(E22:E24)</f>
        <v>45700</v>
      </c>
      <c r="F25" s="178">
        <f t="shared" si="0"/>
        <v>0</v>
      </c>
      <c r="G25" s="178">
        <f t="shared" si="0"/>
        <v>0</v>
      </c>
      <c r="H25" s="178">
        <f t="shared" si="0"/>
        <v>0</v>
      </c>
      <c r="I25" s="178">
        <f t="shared" si="0"/>
        <v>0</v>
      </c>
      <c r="J25" s="178">
        <f t="shared" si="0"/>
        <v>0</v>
      </c>
      <c r="K25" s="176">
        <f>SUM(C25:J25)</f>
        <v>110900</v>
      </c>
      <c r="L25" s="179">
        <f aca="true" t="shared" si="1" ref="L25:AE25">SUM(L22:L24)</f>
        <v>3431300</v>
      </c>
      <c r="M25" s="179">
        <f t="shared" si="1"/>
        <v>3148800</v>
      </c>
      <c r="N25" s="179">
        <f t="shared" si="1"/>
        <v>252500</v>
      </c>
      <c r="O25" s="179">
        <f t="shared" si="1"/>
        <v>6052000</v>
      </c>
      <c r="P25" s="179">
        <f t="shared" si="1"/>
        <v>3200</v>
      </c>
      <c r="Q25" s="179">
        <f t="shared" si="1"/>
        <v>80000</v>
      </c>
      <c r="R25" s="179">
        <f t="shared" si="1"/>
        <v>2300000</v>
      </c>
      <c r="S25" s="179">
        <f t="shared" si="1"/>
        <v>20000</v>
      </c>
      <c r="T25" s="179">
        <f t="shared" si="1"/>
        <v>26000</v>
      </c>
      <c r="U25" s="179">
        <f t="shared" si="1"/>
        <v>36000</v>
      </c>
      <c r="V25" s="179">
        <f t="shared" si="1"/>
        <v>35000</v>
      </c>
      <c r="W25" s="179">
        <f t="shared" si="1"/>
        <v>48000</v>
      </c>
      <c r="X25" s="179">
        <f t="shared" si="1"/>
        <v>1000</v>
      </c>
      <c r="Y25" s="179">
        <f t="shared" si="1"/>
        <v>149800</v>
      </c>
      <c r="Z25" s="179">
        <f t="shared" si="1"/>
        <v>1916100</v>
      </c>
      <c r="AA25" s="179">
        <f t="shared" si="1"/>
        <v>0</v>
      </c>
      <c r="AB25" s="179">
        <f t="shared" si="1"/>
        <v>45700</v>
      </c>
      <c r="AC25" s="179">
        <f t="shared" si="1"/>
        <v>0</v>
      </c>
      <c r="AD25" s="179">
        <f t="shared" si="1"/>
        <v>0</v>
      </c>
      <c r="AE25" s="179">
        <f t="shared" si="1"/>
        <v>0</v>
      </c>
      <c r="AF25" s="176">
        <f>SUM(L25:AE25)</f>
        <v>17545400</v>
      </c>
    </row>
    <row r="26" spans="1:32" ht="13.5" customHeight="1">
      <c r="A26" s="48"/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32" ht="13.5" customHeight="1">
      <c r="A27" s="48"/>
      <c r="B27" s="106"/>
      <c r="C27" s="107"/>
      <c r="D27" s="107"/>
      <c r="E27" s="107"/>
      <c r="F27" s="107"/>
      <c r="G27" s="107"/>
      <c r="H27" s="107"/>
      <c r="I27" s="107"/>
      <c r="J27" s="107"/>
      <c r="K27" s="370" t="s">
        <v>324</v>
      </c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0"/>
      <c r="X27" s="370"/>
      <c r="Y27" s="108"/>
      <c r="Z27" s="108"/>
      <c r="AA27" s="108"/>
      <c r="AB27" s="108"/>
      <c r="AC27" s="108"/>
      <c r="AD27" s="108"/>
      <c r="AE27" s="108"/>
      <c r="AF27" s="108"/>
    </row>
    <row r="28" spans="1:32" ht="22.5" customHeight="1">
      <c r="A28" s="36"/>
      <c r="B28" s="373" t="s">
        <v>364</v>
      </c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s="51" customFormat="1" ht="15" customHeight="1">
      <c r="A29" s="49"/>
      <c r="B29" s="50"/>
      <c r="C29" s="5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N29" s="362"/>
      <c r="O29" s="362"/>
      <c r="P29" s="109"/>
      <c r="Q29" s="109"/>
      <c r="R29" s="49"/>
      <c r="S29" s="49"/>
      <c r="T29" s="49"/>
      <c r="U29" s="49"/>
      <c r="V29" s="49"/>
      <c r="W29" s="49"/>
      <c r="X29" s="49"/>
      <c r="Y29" s="49"/>
      <c r="Z29" s="52"/>
      <c r="AA29" s="49"/>
      <c r="AB29" s="49"/>
      <c r="AC29" s="49"/>
      <c r="AD29" s="49"/>
      <c r="AE29" s="53"/>
      <c r="AF29" s="53"/>
    </row>
    <row r="30" spans="1:32" ht="18.75">
      <c r="A30" s="58"/>
      <c r="B30" s="197" t="s">
        <v>305</v>
      </c>
      <c r="C30" s="197"/>
      <c r="D30" s="197"/>
      <c r="E30" s="197"/>
      <c r="F30" s="197"/>
      <c r="G30" s="197"/>
      <c r="H30" s="197"/>
      <c r="I30" s="197"/>
      <c r="J30" s="197"/>
      <c r="K30" s="104"/>
      <c r="L30" s="104"/>
      <c r="M30" s="104"/>
      <c r="N30" s="104"/>
      <c r="O30" s="325" t="s">
        <v>306</v>
      </c>
      <c r="P30" s="325"/>
      <c r="Q30" s="325"/>
      <c r="R30" s="325"/>
      <c r="S30" s="230"/>
      <c r="T30" s="230"/>
      <c r="U30" s="36"/>
      <c r="V30" s="36"/>
      <c r="W30" s="36"/>
      <c r="X30" s="36"/>
      <c r="Y30" s="36"/>
      <c r="Z30" s="54"/>
      <c r="AA30" s="36"/>
      <c r="AB30" s="36"/>
      <c r="AC30" s="36"/>
      <c r="AD30" s="36"/>
      <c r="AE30" s="36"/>
      <c r="AF30" s="36"/>
    </row>
    <row r="31" spans="1:32" ht="15.75">
      <c r="A31" s="36"/>
      <c r="B31" s="58"/>
      <c r="C31" s="58"/>
      <c r="D31" s="58"/>
      <c r="E31" s="58"/>
      <c r="F31" s="58"/>
      <c r="G31" s="58"/>
      <c r="H31" s="58"/>
      <c r="I31" s="58"/>
      <c r="J31" s="361"/>
      <c r="K31" s="361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ht="12.75">
      <c r="A32" s="36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7" spans="15:30" ht="12.75">
      <c r="O37" s="137">
        <f>SUM(M22:Y22)</f>
        <v>12152300</v>
      </c>
      <c r="AB37" s="201">
        <f>AB25+AC25</f>
        <v>45700</v>
      </c>
      <c r="AD37" s="201">
        <f>AD22+AE25</f>
        <v>0</v>
      </c>
    </row>
    <row r="102" ht="12.75">
      <c r="C102" s="29" t="s">
        <v>192</v>
      </c>
    </row>
  </sheetData>
  <sheetProtection/>
  <mergeCells count="48">
    <mergeCell ref="X3:AA3"/>
    <mergeCell ref="X2:AF2"/>
    <mergeCell ref="AD14:AE14"/>
    <mergeCell ref="A12:A20"/>
    <mergeCell ref="B12:B20"/>
    <mergeCell ref="C25:D25"/>
    <mergeCell ref="C12:K12"/>
    <mergeCell ref="AD17:AD18"/>
    <mergeCell ref="X4:AE4"/>
    <mergeCell ref="Z14:AC14"/>
    <mergeCell ref="C17:D18"/>
    <mergeCell ref="C21:D21"/>
    <mergeCell ref="C22:D22"/>
    <mergeCell ref="AB17:AB18"/>
    <mergeCell ref="Z17:AA18"/>
    <mergeCell ref="L19:AE19"/>
    <mergeCell ref="M17:Y17"/>
    <mergeCell ref="F17:F18"/>
    <mergeCell ref="O30:R30"/>
    <mergeCell ref="K27:X27"/>
    <mergeCell ref="J17:J18"/>
    <mergeCell ref="E17:E18"/>
    <mergeCell ref="B28:U28"/>
    <mergeCell ref="G17:G18"/>
    <mergeCell ref="I17:I18"/>
    <mergeCell ref="H17:H18"/>
    <mergeCell ref="C24:D24"/>
    <mergeCell ref="C23:D23"/>
    <mergeCell ref="J31:K31"/>
    <mergeCell ref="X1:Z1"/>
    <mergeCell ref="D29:O29"/>
    <mergeCell ref="Z13:AE13"/>
    <mergeCell ref="C4:D4"/>
    <mergeCell ref="A8:AF8"/>
    <mergeCell ref="A9:B9"/>
    <mergeCell ref="A10:B10"/>
    <mergeCell ref="L12:AF12"/>
    <mergeCell ref="AE17:AE18"/>
    <mergeCell ref="C13:J14"/>
    <mergeCell ref="AF13:AF20"/>
    <mergeCell ref="L15:AE15"/>
    <mergeCell ref="L17:L18"/>
    <mergeCell ref="C20:D20"/>
    <mergeCell ref="C19:J19"/>
    <mergeCell ref="K13:K20"/>
    <mergeCell ref="C15:J15"/>
    <mergeCell ref="L13:Y14"/>
    <mergeCell ref="AC17:AC18"/>
  </mergeCells>
  <printOptions/>
  <pageMargins left="0.1968503937007874" right="0.1968503937007874" top="0.9448818897637796" bottom="0.35433070866141736" header="0.31496062992125984" footer="0.31496062992125984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10">
      <selection activeCell="D20" sqref="D20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2.625" style="2" customWidth="1"/>
    <col min="8" max="8" width="11.375" style="2" customWidth="1"/>
    <col min="9" max="9" width="16.25390625" style="2" customWidth="1"/>
    <col min="10" max="10" width="14.87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0" ht="15.75">
      <c r="A1" s="5"/>
      <c r="B1" s="5"/>
      <c r="C1" s="5"/>
      <c r="D1" s="5"/>
      <c r="E1" s="5"/>
      <c r="F1" s="5" t="s">
        <v>312</v>
      </c>
      <c r="G1" s="5"/>
      <c r="H1" s="5"/>
      <c r="I1" s="5"/>
      <c r="J1" s="5"/>
    </row>
    <row r="2" spans="1:10" ht="34.5" customHeight="1">
      <c r="A2" s="5"/>
      <c r="B2" s="5"/>
      <c r="C2" s="5"/>
      <c r="D2" s="5"/>
      <c r="E2" s="5"/>
      <c r="F2" s="300" t="s">
        <v>356</v>
      </c>
      <c r="G2" s="300"/>
      <c r="H2" s="300"/>
      <c r="I2" s="300"/>
      <c r="J2" s="300"/>
    </row>
    <row r="3" spans="1:12" ht="15.75">
      <c r="A3" s="5"/>
      <c r="B3" s="5"/>
      <c r="C3" s="5"/>
      <c r="D3" s="5"/>
      <c r="E3" s="5"/>
      <c r="F3" s="299">
        <v>43819</v>
      </c>
      <c r="G3" s="299"/>
      <c r="H3" s="299"/>
      <c r="I3" s="299"/>
      <c r="J3" s="168"/>
      <c r="K3" s="168"/>
      <c r="L3" s="168"/>
    </row>
    <row r="4" spans="1:12" ht="13.5" customHeight="1">
      <c r="A4" s="5"/>
      <c r="B4" s="5"/>
      <c r="C4" s="5"/>
      <c r="D4" s="5"/>
      <c r="E4" s="5"/>
      <c r="F4" s="392"/>
      <c r="G4" s="392"/>
      <c r="H4" s="392"/>
      <c r="I4" s="392"/>
      <c r="J4" s="392"/>
      <c r="K4" s="162"/>
      <c r="L4" s="162"/>
    </row>
    <row r="5" spans="1:10" ht="9" customHeight="1">
      <c r="A5" s="5"/>
      <c r="B5" s="5"/>
      <c r="C5" s="5"/>
      <c r="D5" s="5"/>
      <c r="E5" s="5"/>
      <c r="F5" s="141"/>
      <c r="G5" s="141"/>
      <c r="H5" s="141"/>
      <c r="I5" s="142"/>
      <c r="J5" s="5"/>
    </row>
    <row r="6" spans="1:10" ht="43.5" customHeight="1">
      <c r="A6" s="5"/>
      <c r="B6" s="5"/>
      <c r="C6" s="5"/>
      <c r="D6" s="397" t="s">
        <v>326</v>
      </c>
      <c r="E6" s="397"/>
      <c r="F6" s="397"/>
      <c r="G6" s="397"/>
      <c r="H6" s="397"/>
      <c r="I6" s="397"/>
      <c r="J6" s="5"/>
    </row>
    <row r="7" spans="1:10" ht="19.5" customHeight="1">
      <c r="A7" s="312">
        <v>25530000000</v>
      </c>
      <c r="B7" s="312"/>
      <c r="C7" s="5"/>
      <c r="D7" s="224"/>
      <c r="E7" s="224"/>
      <c r="F7" s="224"/>
      <c r="G7" s="224"/>
      <c r="H7" s="224"/>
      <c r="I7" s="224"/>
      <c r="J7" s="5"/>
    </row>
    <row r="8" spans="1:10" ht="15" customHeight="1">
      <c r="A8" s="329" t="s">
        <v>313</v>
      </c>
      <c r="B8" s="329"/>
      <c r="C8" s="5"/>
      <c r="D8" s="224"/>
      <c r="E8" s="224"/>
      <c r="F8" s="224"/>
      <c r="G8" s="224"/>
      <c r="H8" s="224"/>
      <c r="I8" s="224"/>
      <c r="J8" s="5"/>
    </row>
    <row r="9" spans="1:10" ht="20.25" customHeight="1">
      <c r="A9" s="5"/>
      <c r="B9" s="5"/>
      <c r="C9" s="5"/>
      <c r="D9" s="5"/>
      <c r="E9" s="5"/>
      <c r="F9" s="5"/>
      <c r="G9" s="5"/>
      <c r="H9" s="5"/>
      <c r="I9" s="5"/>
      <c r="J9" s="143" t="s">
        <v>184</v>
      </c>
    </row>
    <row r="10" spans="1:10" ht="64.5" customHeight="1">
      <c r="A10" s="322" t="s">
        <v>315</v>
      </c>
      <c r="B10" s="322" t="s">
        <v>314</v>
      </c>
      <c r="C10" s="322" t="s">
        <v>205</v>
      </c>
      <c r="D10" s="322" t="s">
        <v>316</v>
      </c>
      <c r="E10" s="394" t="s">
        <v>327</v>
      </c>
      <c r="F10" s="395" t="s">
        <v>328</v>
      </c>
      <c r="G10" s="395" t="s">
        <v>329</v>
      </c>
      <c r="H10" s="395" t="s">
        <v>330</v>
      </c>
      <c r="I10" s="395" t="s">
        <v>331</v>
      </c>
      <c r="J10" s="395" t="s">
        <v>332</v>
      </c>
    </row>
    <row r="11" spans="1:10" ht="63.75" customHeight="1">
      <c r="A11" s="323"/>
      <c r="B11" s="323"/>
      <c r="C11" s="323"/>
      <c r="D11" s="323"/>
      <c r="E11" s="394"/>
      <c r="F11" s="396"/>
      <c r="G11" s="396"/>
      <c r="H11" s="396"/>
      <c r="I11" s="396"/>
      <c r="J11" s="396"/>
    </row>
    <row r="12" spans="1:10" ht="24" customHeight="1">
      <c r="A12" s="248">
        <v>1</v>
      </c>
      <c r="B12" s="248">
        <v>2</v>
      </c>
      <c r="C12" s="248">
        <v>3</v>
      </c>
      <c r="D12" s="248">
        <v>4</v>
      </c>
      <c r="E12" s="144">
        <v>5</v>
      </c>
      <c r="F12" s="145">
        <v>6</v>
      </c>
      <c r="G12" s="145">
        <v>7</v>
      </c>
      <c r="H12" s="145">
        <v>8</v>
      </c>
      <c r="I12" s="145">
        <v>9</v>
      </c>
      <c r="J12" s="145">
        <v>10</v>
      </c>
    </row>
    <row r="13" spans="1:10" ht="26.25" customHeight="1">
      <c r="A13" s="146" t="s">
        <v>41</v>
      </c>
      <c r="B13" s="147"/>
      <c r="C13" s="147"/>
      <c r="D13" s="148" t="s">
        <v>199</v>
      </c>
      <c r="E13" s="149"/>
      <c r="F13" s="150"/>
      <c r="G13" s="150">
        <f>G15+G16+G20</f>
        <v>45000</v>
      </c>
      <c r="H13" s="150"/>
      <c r="I13" s="150">
        <f>I15+I16+I17</f>
        <v>160000</v>
      </c>
      <c r="J13" s="150"/>
    </row>
    <row r="14" spans="1:10" s="151" customFormat="1" ht="26.25" customHeight="1">
      <c r="A14" s="146" t="s">
        <v>40</v>
      </c>
      <c r="B14" s="147"/>
      <c r="C14" s="147"/>
      <c r="D14" s="148" t="s">
        <v>199</v>
      </c>
      <c r="E14" s="149"/>
      <c r="F14" s="150"/>
      <c r="G14" s="150">
        <f>G13</f>
        <v>45000</v>
      </c>
      <c r="H14" s="150"/>
      <c r="I14" s="150">
        <f>I13</f>
        <v>160000</v>
      </c>
      <c r="J14" s="150"/>
    </row>
    <row r="15" spans="1:10" ht="54.75" customHeight="1">
      <c r="A15" s="138" t="s">
        <v>339</v>
      </c>
      <c r="B15" s="138" t="s">
        <v>248</v>
      </c>
      <c r="C15" s="139" t="s">
        <v>85</v>
      </c>
      <c r="D15" s="261" t="s">
        <v>340</v>
      </c>
      <c r="E15" s="154" t="s">
        <v>341</v>
      </c>
      <c r="F15" s="145">
        <v>2020</v>
      </c>
      <c r="G15" s="152">
        <v>45000</v>
      </c>
      <c r="H15" s="152"/>
      <c r="I15" s="152">
        <v>45000</v>
      </c>
      <c r="J15" s="163">
        <v>100</v>
      </c>
    </row>
    <row r="16" spans="1:10" ht="50.25" customHeight="1">
      <c r="A16" s="153" t="s">
        <v>242</v>
      </c>
      <c r="B16" s="153" t="s">
        <v>241</v>
      </c>
      <c r="C16" s="153" t="s">
        <v>240</v>
      </c>
      <c r="D16" s="165" t="s">
        <v>239</v>
      </c>
      <c r="E16" s="164" t="s">
        <v>256</v>
      </c>
      <c r="F16" s="145"/>
      <c r="G16" s="145"/>
      <c r="H16" s="145"/>
      <c r="I16" s="152">
        <v>60000</v>
      </c>
      <c r="J16" s="152"/>
    </row>
    <row r="17" spans="1:10" ht="50.25" customHeight="1">
      <c r="A17" s="153" t="s">
        <v>119</v>
      </c>
      <c r="B17" s="153" t="s">
        <v>118</v>
      </c>
      <c r="C17" s="153" t="s">
        <v>83</v>
      </c>
      <c r="D17" s="118" t="s">
        <v>117</v>
      </c>
      <c r="E17" s="154" t="s">
        <v>342</v>
      </c>
      <c r="F17" s="163">
        <v>2020</v>
      </c>
      <c r="G17" s="152">
        <v>55000</v>
      </c>
      <c r="H17" s="145"/>
      <c r="I17" s="152">
        <v>55000</v>
      </c>
      <c r="J17" s="163">
        <v>100</v>
      </c>
    </row>
    <row r="18" spans="1:10" ht="38.25" customHeight="1">
      <c r="A18" s="131" t="s">
        <v>161</v>
      </c>
      <c r="B18" s="132"/>
      <c r="C18" s="133"/>
      <c r="D18" s="134" t="s">
        <v>159</v>
      </c>
      <c r="E18" s="288"/>
      <c r="F18" s="289"/>
      <c r="G18" s="290">
        <f>G20</f>
        <v>0</v>
      </c>
      <c r="H18" s="290"/>
      <c r="I18" s="290">
        <f>I20</f>
        <v>22600</v>
      </c>
      <c r="J18" s="289"/>
    </row>
    <row r="19" spans="1:10" ht="40.5" customHeight="1">
      <c r="A19" s="131" t="s">
        <v>160</v>
      </c>
      <c r="B19" s="132"/>
      <c r="C19" s="133"/>
      <c r="D19" s="134" t="s">
        <v>159</v>
      </c>
      <c r="E19" s="291"/>
      <c r="F19" s="290"/>
      <c r="G19" s="290">
        <f>G18</f>
        <v>0</v>
      </c>
      <c r="H19" s="290"/>
      <c r="I19" s="290">
        <f>I18</f>
        <v>22600</v>
      </c>
      <c r="J19" s="289"/>
    </row>
    <row r="20" spans="1:10" ht="59.25" customHeight="1">
      <c r="A20" s="117" t="s">
        <v>156</v>
      </c>
      <c r="B20" s="117" t="s">
        <v>155</v>
      </c>
      <c r="C20" s="123" t="s">
        <v>154</v>
      </c>
      <c r="D20" s="118" t="s">
        <v>372</v>
      </c>
      <c r="E20" s="164" t="s">
        <v>256</v>
      </c>
      <c r="F20" s="152"/>
      <c r="G20" s="152"/>
      <c r="H20" s="145"/>
      <c r="I20" s="152">
        <v>22600</v>
      </c>
      <c r="J20" s="163"/>
    </row>
    <row r="21" spans="1:26" ht="24" customHeight="1">
      <c r="A21" s="132" t="s">
        <v>231</v>
      </c>
      <c r="B21" s="132" t="s">
        <v>231</v>
      </c>
      <c r="C21" s="133" t="s">
        <v>231</v>
      </c>
      <c r="D21" s="135" t="s">
        <v>333</v>
      </c>
      <c r="E21" s="133" t="s">
        <v>231</v>
      </c>
      <c r="F21" s="133" t="s">
        <v>231</v>
      </c>
      <c r="G21" s="133" t="s">
        <v>231</v>
      </c>
      <c r="H21" s="133"/>
      <c r="I21" s="155">
        <f>I13+I18</f>
        <v>182600</v>
      </c>
      <c r="J21" s="133" t="s">
        <v>231</v>
      </c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s="159" customFormat="1" ht="29.25" customHeight="1">
      <c r="A22" s="157"/>
      <c r="B22" s="157"/>
      <c r="C22" s="157"/>
      <c r="D22" s="158"/>
      <c r="E22" s="158"/>
      <c r="F22" s="157"/>
      <c r="G22" s="157"/>
      <c r="H22" s="157"/>
      <c r="I22" s="157"/>
      <c r="J22" s="157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10" ht="15.75" hidden="1">
      <c r="A23" s="5" t="s">
        <v>325</v>
      </c>
      <c r="B23" s="5"/>
      <c r="C23" s="5"/>
      <c r="D23" s="5"/>
      <c r="E23" s="5"/>
      <c r="F23" s="5"/>
      <c r="G23" s="5"/>
      <c r="H23" s="5"/>
      <c r="I23" s="5"/>
      <c r="J23" s="160"/>
    </row>
    <row r="24" spans="1:10" ht="18.75">
      <c r="A24" s="5"/>
      <c r="B24" s="5"/>
      <c r="C24" s="324" t="s">
        <v>305</v>
      </c>
      <c r="D24" s="324"/>
      <c r="E24" s="324"/>
      <c r="F24" s="325" t="s">
        <v>306</v>
      </c>
      <c r="G24" s="325"/>
      <c r="H24" s="325"/>
      <c r="I24" s="325"/>
      <c r="J24" s="161"/>
    </row>
  </sheetData>
  <sheetProtection/>
  <mergeCells count="18">
    <mergeCell ref="F3:I3"/>
    <mergeCell ref="A7:B7"/>
    <mergeCell ref="A8:B8"/>
    <mergeCell ref="F2:J2"/>
    <mergeCell ref="A10:A11"/>
    <mergeCell ref="C10:C11"/>
    <mergeCell ref="D10:D11"/>
    <mergeCell ref="F4:J4"/>
    <mergeCell ref="D6:I6"/>
    <mergeCell ref="B10:B11"/>
    <mergeCell ref="E10:E11"/>
    <mergeCell ref="H10:H11"/>
    <mergeCell ref="G10:G11"/>
    <mergeCell ref="I10:I11"/>
    <mergeCell ref="J10:J11"/>
    <mergeCell ref="C24:E24"/>
    <mergeCell ref="F24:I24"/>
    <mergeCell ref="F10:F11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SheetLayoutView="93" zoomScalePageLayoutView="0" workbookViewId="0" topLeftCell="A16">
      <selection activeCell="A5" sqref="A5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38.00390625" style="2" customWidth="1"/>
    <col min="5" max="5" width="51.375" style="2" customWidth="1"/>
    <col min="6" max="6" width="17.375" style="2" customWidth="1"/>
    <col min="7" max="7" width="12.625" style="2" customWidth="1"/>
    <col min="8" max="8" width="13.875" style="2" customWidth="1"/>
    <col min="9" max="9" width="11.125" style="2" customWidth="1"/>
    <col min="10" max="10" width="11.75390625" style="2" customWidth="1"/>
    <col min="11" max="16384" width="9.00390625" style="2" customWidth="1"/>
  </cols>
  <sheetData>
    <row r="1" spans="1:10" ht="15.75">
      <c r="A1" s="5"/>
      <c r="B1" s="5"/>
      <c r="C1" s="5"/>
      <c r="D1" s="5"/>
      <c r="E1" s="5"/>
      <c r="F1" s="326" t="s">
        <v>198</v>
      </c>
      <c r="G1" s="326"/>
      <c r="H1" s="326"/>
      <c r="I1" s="326"/>
      <c r="J1" s="4"/>
    </row>
    <row r="2" spans="1:11" ht="31.5" customHeight="1">
      <c r="A2" s="5"/>
      <c r="B2" s="5"/>
      <c r="C2" s="5"/>
      <c r="D2" s="5"/>
      <c r="E2" s="5"/>
      <c r="F2" s="300" t="s">
        <v>353</v>
      </c>
      <c r="G2" s="300"/>
      <c r="H2" s="300"/>
      <c r="I2" s="300"/>
      <c r="J2" s="180"/>
      <c r="K2" s="180"/>
    </row>
    <row r="3" spans="1:10" ht="15.75">
      <c r="A3" s="5"/>
      <c r="B3" s="5"/>
      <c r="C3" s="5"/>
      <c r="D3" s="5"/>
      <c r="E3" s="5"/>
      <c r="F3" s="299">
        <v>43819</v>
      </c>
      <c r="G3" s="299"/>
      <c r="H3" s="299"/>
      <c r="I3" s="299"/>
      <c r="J3" s="168"/>
    </row>
    <row r="4" spans="1:11" ht="14.25" customHeight="1">
      <c r="A4" s="5"/>
      <c r="B4" s="5"/>
      <c r="C4" s="5"/>
      <c r="D4" s="5"/>
      <c r="E4" s="5"/>
      <c r="F4" s="5"/>
      <c r="G4" s="5"/>
      <c r="H4" s="60"/>
      <c r="I4" s="60"/>
      <c r="J4" s="5"/>
      <c r="K4" s="1"/>
    </row>
    <row r="5" spans="1:10" ht="48" customHeight="1">
      <c r="A5" s="298"/>
      <c r="B5" s="414" t="s">
        <v>371</v>
      </c>
      <c r="C5" s="414"/>
      <c r="D5" s="414"/>
      <c r="E5" s="414"/>
      <c r="F5" s="414"/>
      <c r="G5" s="414"/>
      <c r="H5" s="414"/>
      <c r="I5" s="414"/>
      <c r="J5" s="298"/>
    </row>
    <row r="6" spans="1:10" ht="21" customHeight="1">
      <c r="A6" s="312">
        <v>25530000000</v>
      </c>
      <c r="B6" s="312"/>
      <c r="C6" s="25"/>
      <c r="D6" s="25"/>
      <c r="E6" s="25"/>
      <c r="F6" s="25"/>
      <c r="G6" s="25"/>
      <c r="H6" s="25"/>
      <c r="I6" s="25"/>
      <c r="J6" s="25"/>
    </row>
    <row r="7" spans="1:10" ht="14.25" customHeight="1">
      <c r="A7" s="329" t="s">
        <v>313</v>
      </c>
      <c r="B7" s="329"/>
      <c r="C7" s="25"/>
      <c r="D7" s="25"/>
      <c r="E7" s="25"/>
      <c r="F7" s="25"/>
      <c r="G7" s="25"/>
      <c r="H7" s="25"/>
      <c r="I7" s="25"/>
      <c r="J7" s="25"/>
    </row>
    <row r="8" spans="1:10" ht="15" customHeight="1">
      <c r="A8" s="7"/>
      <c r="B8" s="7"/>
      <c r="C8" s="7"/>
      <c r="D8" s="25"/>
      <c r="E8" s="25"/>
      <c r="F8" s="25"/>
      <c r="G8" s="25"/>
      <c r="H8" s="25"/>
      <c r="I8" s="25"/>
      <c r="J8" s="247" t="s">
        <v>184</v>
      </c>
    </row>
    <row r="9" spans="1:10" ht="35.25" customHeight="1">
      <c r="A9" s="400" t="s">
        <v>315</v>
      </c>
      <c r="B9" s="400" t="s">
        <v>314</v>
      </c>
      <c r="C9" s="400" t="s">
        <v>205</v>
      </c>
      <c r="D9" s="322" t="s">
        <v>316</v>
      </c>
      <c r="E9" s="408" t="s">
        <v>206</v>
      </c>
      <c r="F9" s="410" t="s">
        <v>207</v>
      </c>
      <c r="G9" s="412" t="s">
        <v>208</v>
      </c>
      <c r="H9" s="410" t="s">
        <v>2</v>
      </c>
      <c r="I9" s="420" t="s">
        <v>3</v>
      </c>
      <c r="J9" s="421"/>
    </row>
    <row r="10" spans="1:10" ht="93.75" customHeight="1">
      <c r="A10" s="401"/>
      <c r="B10" s="401"/>
      <c r="C10" s="401"/>
      <c r="D10" s="323"/>
      <c r="E10" s="409"/>
      <c r="F10" s="411"/>
      <c r="G10" s="413"/>
      <c r="H10" s="411"/>
      <c r="I10" s="95" t="s">
        <v>189</v>
      </c>
      <c r="J10" s="95" t="s">
        <v>209</v>
      </c>
    </row>
    <row r="11" spans="1:10" ht="15" customHeight="1">
      <c r="A11" s="61">
        <v>1</v>
      </c>
      <c r="B11" s="61">
        <v>2</v>
      </c>
      <c r="C11" s="61">
        <v>3</v>
      </c>
      <c r="D11" s="62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</row>
    <row r="12" spans="1:10" ht="34.5" customHeight="1">
      <c r="A12" s="75" t="s">
        <v>41</v>
      </c>
      <c r="B12" s="75"/>
      <c r="C12" s="76"/>
      <c r="D12" s="77" t="s">
        <v>199</v>
      </c>
      <c r="E12" s="78"/>
      <c r="F12" s="78"/>
      <c r="G12" s="97">
        <f>H12+I12</f>
        <v>4466500</v>
      </c>
      <c r="H12" s="79">
        <f>SUM(H14:H22)</f>
        <v>4337500</v>
      </c>
      <c r="I12" s="79">
        <f>SUM(I14:I22)</f>
        <v>129000</v>
      </c>
      <c r="J12" s="79">
        <f>SUM(J14:J22)</f>
        <v>115000</v>
      </c>
    </row>
    <row r="13" spans="1:10" ht="34.5" customHeight="1">
      <c r="A13" s="80" t="s">
        <v>40</v>
      </c>
      <c r="B13" s="80"/>
      <c r="C13" s="81"/>
      <c r="D13" s="77" t="s">
        <v>199</v>
      </c>
      <c r="E13" s="76"/>
      <c r="F13" s="76"/>
      <c r="G13" s="97">
        <f aca="true" t="shared" si="0" ref="G13:G28">H13+I13</f>
        <v>4466500</v>
      </c>
      <c r="H13" s="79">
        <f>SUM(H14:H22)</f>
        <v>4337500</v>
      </c>
      <c r="I13" s="79">
        <f>SUM(I14:I22)</f>
        <v>129000</v>
      </c>
      <c r="J13" s="79">
        <f>SUM(J14:J22)</f>
        <v>115000</v>
      </c>
    </row>
    <row r="14" spans="1:10" ht="96" customHeight="1">
      <c r="A14" s="64" t="s">
        <v>97</v>
      </c>
      <c r="B14" s="96" t="s">
        <v>75</v>
      </c>
      <c r="C14" s="65" t="s">
        <v>17</v>
      </c>
      <c r="D14" s="65" t="s">
        <v>96</v>
      </c>
      <c r="E14" s="26" t="s">
        <v>200</v>
      </c>
      <c r="F14" s="26" t="s">
        <v>250</v>
      </c>
      <c r="G14" s="97">
        <f t="shared" si="0"/>
        <v>35000</v>
      </c>
      <c r="H14" s="23">
        <v>35000</v>
      </c>
      <c r="I14" s="24"/>
      <c r="J14" s="24"/>
    </row>
    <row r="15" spans="1:10" ht="50.25" customHeight="1">
      <c r="A15" s="407" t="s">
        <v>113</v>
      </c>
      <c r="B15" s="419">
        <v>3242</v>
      </c>
      <c r="C15" s="415" t="s">
        <v>15</v>
      </c>
      <c r="D15" s="416" t="s">
        <v>120</v>
      </c>
      <c r="E15" s="26" t="s">
        <v>114</v>
      </c>
      <c r="F15" s="398" t="s">
        <v>251</v>
      </c>
      <c r="G15" s="97">
        <f t="shared" si="0"/>
        <v>50000</v>
      </c>
      <c r="H15" s="23">
        <v>50000</v>
      </c>
      <c r="I15" s="24"/>
      <c r="J15" s="24"/>
    </row>
    <row r="16" spans="1:10" ht="27" customHeight="1">
      <c r="A16" s="407"/>
      <c r="B16" s="404"/>
      <c r="C16" s="415"/>
      <c r="D16" s="417"/>
      <c r="E16" s="418" t="s">
        <v>210</v>
      </c>
      <c r="F16" s="404"/>
      <c r="G16" s="97">
        <f t="shared" si="0"/>
        <v>110000</v>
      </c>
      <c r="H16" s="67">
        <v>110000</v>
      </c>
      <c r="I16" s="68"/>
      <c r="J16" s="24"/>
    </row>
    <row r="17" spans="1:10" ht="6.75" customHeight="1" hidden="1" thickBot="1">
      <c r="A17" s="8"/>
      <c r="B17" s="8"/>
      <c r="C17" s="8"/>
      <c r="D17" s="13"/>
      <c r="E17" s="418"/>
      <c r="F17" s="26"/>
      <c r="G17" s="97">
        <f t="shared" si="0"/>
        <v>0</v>
      </c>
      <c r="H17" s="9"/>
      <c r="I17" s="10"/>
      <c r="J17" s="24"/>
    </row>
    <row r="18" spans="1:10" ht="36.75" customHeight="1">
      <c r="A18" s="64" t="s">
        <v>172</v>
      </c>
      <c r="B18" s="66">
        <v>3210</v>
      </c>
      <c r="C18" s="69">
        <v>1050</v>
      </c>
      <c r="D18" s="65" t="s">
        <v>169</v>
      </c>
      <c r="E18" s="405" t="s">
        <v>112</v>
      </c>
      <c r="F18" s="398" t="s">
        <v>251</v>
      </c>
      <c r="G18" s="97">
        <f t="shared" si="0"/>
        <v>345400</v>
      </c>
      <c r="H18" s="11">
        <v>345400</v>
      </c>
      <c r="I18" s="12"/>
      <c r="J18" s="12"/>
    </row>
    <row r="19" spans="1:10" ht="36" customHeight="1">
      <c r="A19" s="64" t="s">
        <v>87</v>
      </c>
      <c r="B19" s="66">
        <v>6030</v>
      </c>
      <c r="C19" s="65" t="s">
        <v>85</v>
      </c>
      <c r="D19" s="65" t="s">
        <v>84</v>
      </c>
      <c r="E19" s="406"/>
      <c r="F19" s="404"/>
      <c r="G19" s="97">
        <f t="shared" si="0"/>
        <v>2698500</v>
      </c>
      <c r="H19" s="23">
        <v>2698500</v>
      </c>
      <c r="I19" s="24"/>
      <c r="J19" s="24"/>
    </row>
    <row r="20" spans="1:10" ht="51" customHeight="1">
      <c r="A20" s="121" t="s">
        <v>242</v>
      </c>
      <c r="B20" s="121" t="s">
        <v>241</v>
      </c>
      <c r="C20" s="122" t="s">
        <v>240</v>
      </c>
      <c r="D20" s="122" t="s">
        <v>239</v>
      </c>
      <c r="E20" s="111" t="s">
        <v>249</v>
      </c>
      <c r="F20" s="140" t="s">
        <v>252</v>
      </c>
      <c r="G20" s="97">
        <f t="shared" si="0"/>
        <v>60000</v>
      </c>
      <c r="H20" s="23"/>
      <c r="I20" s="23">
        <v>60000</v>
      </c>
      <c r="J20" s="23">
        <v>60000</v>
      </c>
    </row>
    <row r="21" spans="1:10" ht="51" customHeight="1">
      <c r="A21" s="292" t="s">
        <v>119</v>
      </c>
      <c r="B21" s="121">
        <v>7461</v>
      </c>
      <c r="C21" s="122" t="s">
        <v>83</v>
      </c>
      <c r="D21" s="174" t="s">
        <v>117</v>
      </c>
      <c r="E21" s="111" t="s">
        <v>265</v>
      </c>
      <c r="F21" s="140" t="s">
        <v>266</v>
      </c>
      <c r="G21" s="97">
        <f t="shared" si="0"/>
        <v>1053600</v>
      </c>
      <c r="H21" s="101">
        <v>998600</v>
      </c>
      <c r="I21" s="101">
        <v>55000</v>
      </c>
      <c r="J21" s="101">
        <v>55000</v>
      </c>
    </row>
    <row r="22" spans="1:10" ht="54.75" customHeight="1">
      <c r="A22" s="70" t="s">
        <v>61</v>
      </c>
      <c r="B22" s="70">
        <v>8831</v>
      </c>
      <c r="C22" s="71" t="s">
        <v>16</v>
      </c>
      <c r="D22" s="70" t="s">
        <v>59</v>
      </c>
      <c r="E22" s="14" t="s">
        <v>115</v>
      </c>
      <c r="F22" s="26" t="s">
        <v>253</v>
      </c>
      <c r="G22" s="97">
        <f t="shared" si="0"/>
        <v>114000</v>
      </c>
      <c r="H22" s="11">
        <v>100000</v>
      </c>
      <c r="I22" s="11">
        <v>14000</v>
      </c>
      <c r="J22" s="12"/>
    </row>
    <row r="23" spans="1:10" ht="47.25" customHeight="1">
      <c r="A23" s="82" t="s">
        <v>161</v>
      </c>
      <c r="B23" s="82"/>
      <c r="C23" s="83"/>
      <c r="D23" s="84" t="s">
        <v>159</v>
      </c>
      <c r="E23" s="85"/>
      <c r="F23" s="85"/>
      <c r="G23" s="97">
        <f t="shared" si="0"/>
        <v>1050000</v>
      </c>
      <c r="H23" s="79">
        <f>H25+H26+H27</f>
        <v>1050000</v>
      </c>
      <c r="I23" s="79">
        <f>I25+I26+I27</f>
        <v>0</v>
      </c>
      <c r="J23" s="79">
        <f>J25+J26+J27</f>
        <v>0</v>
      </c>
    </row>
    <row r="24" spans="1:10" ht="50.25" customHeight="1">
      <c r="A24" s="82" t="s">
        <v>160</v>
      </c>
      <c r="B24" s="82"/>
      <c r="C24" s="83"/>
      <c r="D24" s="84" t="s">
        <v>159</v>
      </c>
      <c r="E24" s="85"/>
      <c r="F24" s="85"/>
      <c r="G24" s="97">
        <f t="shared" si="0"/>
        <v>1050000</v>
      </c>
      <c r="H24" s="79">
        <f>H23</f>
        <v>1050000</v>
      </c>
      <c r="I24" s="79">
        <f>I23</f>
        <v>0</v>
      </c>
      <c r="J24" s="79">
        <f>J23</f>
        <v>0</v>
      </c>
    </row>
    <row r="25" spans="1:10" ht="54.75" customHeight="1">
      <c r="A25" s="72" t="s">
        <v>148</v>
      </c>
      <c r="B25" s="72" t="s">
        <v>147</v>
      </c>
      <c r="C25" s="73" t="s">
        <v>143</v>
      </c>
      <c r="D25" s="73" t="s">
        <v>146</v>
      </c>
      <c r="E25" s="14" t="s">
        <v>201</v>
      </c>
      <c r="F25" s="26" t="s">
        <v>254</v>
      </c>
      <c r="G25" s="97">
        <f t="shared" si="0"/>
        <v>1000000</v>
      </c>
      <c r="H25" s="101">
        <v>1000000</v>
      </c>
      <c r="I25" s="11"/>
      <c r="J25" s="12"/>
    </row>
    <row r="26" spans="1:10" ht="54.75" customHeight="1">
      <c r="A26" s="72" t="s">
        <v>141</v>
      </c>
      <c r="B26" s="231">
        <v>5011</v>
      </c>
      <c r="C26" s="232" t="s">
        <v>18</v>
      </c>
      <c r="D26" s="232" t="s">
        <v>88</v>
      </c>
      <c r="E26" s="402" t="s">
        <v>111</v>
      </c>
      <c r="F26" s="398" t="s">
        <v>255</v>
      </c>
      <c r="G26" s="97">
        <f t="shared" si="0"/>
        <v>40000</v>
      </c>
      <c r="H26" s="101">
        <v>40000</v>
      </c>
      <c r="I26" s="11"/>
      <c r="J26" s="12"/>
    </row>
    <row r="27" spans="1:10" ht="54.75" customHeight="1">
      <c r="A27" s="231" t="s">
        <v>343</v>
      </c>
      <c r="B27" s="66">
        <v>5012</v>
      </c>
      <c r="C27" s="65" t="s">
        <v>18</v>
      </c>
      <c r="D27" s="232" t="s">
        <v>344</v>
      </c>
      <c r="E27" s="403"/>
      <c r="F27" s="399"/>
      <c r="G27" s="97">
        <f t="shared" si="0"/>
        <v>10000</v>
      </c>
      <c r="H27" s="11">
        <v>10000</v>
      </c>
      <c r="I27" s="12"/>
      <c r="J27" s="12"/>
    </row>
    <row r="28" spans="1:10" ht="24" customHeight="1">
      <c r="A28" s="98" t="s">
        <v>231</v>
      </c>
      <c r="B28" s="98" t="s">
        <v>231</v>
      </c>
      <c r="C28" s="98" t="s">
        <v>231</v>
      </c>
      <c r="D28" s="99" t="s">
        <v>333</v>
      </c>
      <c r="E28" s="98" t="s">
        <v>231</v>
      </c>
      <c r="F28" s="98" t="s">
        <v>231</v>
      </c>
      <c r="G28" s="100">
        <f t="shared" si="0"/>
        <v>5516500</v>
      </c>
      <c r="H28" s="102">
        <f>H12+H23</f>
        <v>5387500</v>
      </c>
      <c r="I28" s="102">
        <f>I12+I23</f>
        <v>129000</v>
      </c>
      <c r="J28" s="102">
        <f>J12+J23</f>
        <v>115000</v>
      </c>
    </row>
    <row r="29" spans="1:10" ht="9.75" customHeight="1">
      <c r="A29" s="15"/>
      <c r="B29" s="15"/>
      <c r="C29" s="15"/>
      <c r="D29" s="16"/>
      <c r="E29" s="17"/>
      <c r="F29" s="17"/>
      <c r="G29" s="17"/>
      <c r="H29" s="18"/>
      <c r="I29" s="18"/>
      <c r="J29" s="18"/>
    </row>
    <row r="30" spans="1:10" ht="18.75" customHeight="1">
      <c r="A30" s="15"/>
      <c r="B30" s="198"/>
      <c r="C30" s="198"/>
      <c r="D30" s="324" t="s">
        <v>305</v>
      </c>
      <c r="E30" s="324"/>
      <c r="F30" s="324"/>
      <c r="G30" s="325" t="s">
        <v>306</v>
      </c>
      <c r="H30" s="325"/>
      <c r="I30" s="325"/>
      <c r="J30" s="74"/>
    </row>
    <row r="31" spans="1:10" ht="15.75">
      <c r="A31" s="5"/>
      <c r="B31" s="5"/>
      <c r="C31" s="5"/>
      <c r="D31" s="5"/>
      <c r="E31" s="5"/>
      <c r="F31" s="5"/>
      <c r="G31" s="5"/>
      <c r="H31" s="5"/>
      <c r="I31" s="5"/>
      <c r="J31" s="5"/>
    </row>
  </sheetData>
  <sheetProtection/>
  <mergeCells count="27">
    <mergeCell ref="B5:I5"/>
    <mergeCell ref="C15:C16"/>
    <mergeCell ref="D15:D16"/>
    <mergeCell ref="E16:E17"/>
    <mergeCell ref="B15:B16"/>
    <mergeCell ref="F18:F19"/>
    <mergeCell ref="I9:J9"/>
    <mergeCell ref="G30:I30"/>
    <mergeCell ref="F1:I1"/>
    <mergeCell ref="C9:C10"/>
    <mergeCell ref="E9:E10"/>
    <mergeCell ref="H9:H10"/>
    <mergeCell ref="F9:F10"/>
    <mergeCell ref="F3:I3"/>
    <mergeCell ref="G9:G10"/>
    <mergeCell ref="D30:F30"/>
    <mergeCell ref="F2:I2"/>
    <mergeCell ref="F26:F27"/>
    <mergeCell ref="A6:B6"/>
    <mergeCell ref="A7:B7"/>
    <mergeCell ref="A9:A10"/>
    <mergeCell ref="B9:B10"/>
    <mergeCell ref="D9:D10"/>
    <mergeCell ref="E26:E27"/>
    <mergeCell ref="F15:F16"/>
    <mergeCell ref="E18:E19"/>
    <mergeCell ref="A15:A16"/>
  </mergeCells>
  <printOptions horizontalCentered="1" verticalCentered="1"/>
  <pageMargins left="0.22" right="0.15748031496062992" top="0.35433070866141736" bottom="0.2755905511811024" header="0.35433070866141736" footer="0.1968503937007874"/>
  <pageSetup horizontalDpi="300" verticalDpi="300" orientation="landscape" paperSize="9" scale="78" r:id="rId1"/>
  <rowBreaks count="1" manualBreakCount="1">
    <brk id="3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87" zoomScalePageLayoutView="0" workbookViewId="0" topLeftCell="A1">
      <selection activeCell="D3" sqref="D3:G3"/>
    </sheetView>
  </sheetViews>
  <sheetFormatPr defaultColWidth="9.00390625" defaultRowHeight="12.75"/>
  <cols>
    <col min="1" max="1" width="39.00390625" style="1" customWidth="1"/>
    <col min="2" max="2" width="9.125" style="1" customWidth="1"/>
    <col min="3" max="3" width="7.25390625" style="1" customWidth="1"/>
    <col min="4" max="4" width="9.125" style="1" customWidth="1"/>
    <col min="5" max="5" width="7.375" style="1" customWidth="1"/>
    <col min="6" max="6" width="9.125" style="1" customWidth="1"/>
    <col min="7" max="7" width="7.625" style="1" customWidth="1"/>
    <col min="8" max="8" width="9.125" style="1" customWidth="1"/>
    <col min="9" max="9" width="8.00390625" style="1" customWidth="1"/>
    <col min="10" max="16384" width="9.125" style="1" customWidth="1"/>
  </cols>
  <sheetData>
    <row r="1" spans="1:10" ht="14.25" customHeight="1">
      <c r="A1" s="3"/>
      <c r="B1" s="3"/>
      <c r="C1" s="3"/>
      <c r="D1" s="326" t="s">
        <v>202</v>
      </c>
      <c r="E1" s="326"/>
      <c r="F1" s="326"/>
      <c r="G1" s="326"/>
      <c r="H1" s="326"/>
      <c r="I1" s="326"/>
      <c r="J1" s="326"/>
    </row>
    <row r="2" spans="1:10" ht="32.25" customHeight="1">
      <c r="A2" s="3"/>
      <c r="B2" s="3"/>
      <c r="C2" s="3"/>
      <c r="D2" s="300" t="s">
        <v>352</v>
      </c>
      <c r="E2" s="300"/>
      <c r="F2" s="300"/>
      <c r="G2" s="300"/>
      <c r="H2" s="300"/>
      <c r="I2" s="300"/>
      <c r="J2" s="300"/>
    </row>
    <row r="3" spans="1:10" ht="15.75">
      <c r="A3" s="3"/>
      <c r="B3" s="3"/>
      <c r="C3" s="3"/>
      <c r="D3" s="299">
        <v>43819</v>
      </c>
      <c r="E3" s="299"/>
      <c r="F3" s="299"/>
      <c r="G3" s="299"/>
      <c r="H3" s="168"/>
      <c r="I3" s="168"/>
      <c r="J3" s="168"/>
    </row>
    <row r="4" spans="1:10" ht="20.25" customHeight="1">
      <c r="A4" s="3"/>
      <c r="B4" s="3"/>
      <c r="C4" s="3"/>
      <c r="D4" s="3"/>
      <c r="E4" s="4"/>
      <c r="F4" s="422"/>
      <c r="G4" s="422"/>
      <c r="H4" s="422"/>
      <c r="I4" s="422"/>
      <c r="J4" s="422"/>
    </row>
    <row r="5" spans="1:10" ht="15.75">
      <c r="A5" s="3"/>
      <c r="B5" s="3"/>
      <c r="C5" s="3"/>
      <c r="D5" s="3"/>
      <c r="E5" s="326"/>
      <c r="F5" s="326"/>
      <c r="G5" s="326"/>
      <c r="H5" s="326"/>
      <c r="I5" s="5"/>
      <c r="J5" s="3"/>
    </row>
    <row r="6" spans="1:10" ht="15.75">
      <c r="A6" s="3"/>
      <c r="B6" s="3"/>
      <c r="C6" s="3"/>
      <c r="D6" s="3"/>
      <c r="E6" s="6"/>
      <c r="F6" s="6"/>
      <c r="G6" s="5"/>
      <c r="H6" s="3"/>
      <c r="I6" s="3"/>
      <c r="J6" s="3"/>
    </row>
    <row r="7" spans="1:10" ht="15.75">
      <c r="A7" s="423" t="s">
        <v>346</v>
      </c>
      <c r="B7" s="423"/>
      <c r="C7" s="423"/>
      <c r="D7" s="423"/>
      <c r="E7" s="423"/>
      <c r="F7" s="423"/>
      <c r="G7" s="423"/>
      <c r="H7" s="423"/>
      <c r="I7" s="423"/>
      <c r="J7" s="423"/>
    </row>
    <row r="8" spans="1:10" ht="30" customHeight="1">
      <c r="A8" s="424" t="s">
        <v>203</v>
      </c>
      <c r="B8" s="424"/>
      <c r="C8" s="424"/>
      <c r="D8" s="424"/>
      <c r="E8" s="424"/>
      <c r="F8" s="424"/>
      <c r="G8" s="424"/>
      <c r="H8" s="424"/>
      <c r="I8" s="424"/>
      <c r="J8" s="424"/>
    </row>
    <row r="9" spans="1:10" ht="15.7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6.5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4.25" customHeight="1">
      <c r="A11" s="427" t="s">
        <v>38</v>
      </c>
      <c r="B11" s="430" t="s">
        <v>19</v>
      </c>
      <c r="C11" s="431"/>
      <c r="D11" s="434" t="s">
        <v>20</v>
      </c>
      <c r="E11" s="431"/>
      <c r="F11" s="434" t="s">
        <v>21</v>
      </c>
      <c r="G11" s="431"/>
      <c r="H11" s="434" t="s">
        <v>22</v>
      </c>
      <c r="I11" s="431"/>
      <c r="J11" s="425" t="s">
        <v>23</v>
      </c>
    </row>
    <row r="12" spans="1:10" ht="15.75" thickBot="1">
      <c r="A12" s="428"/>
      <c r="B12" s="432"/>
      <c r="C12" s="433"/>
      <c r="D12" s="435"/>
      <c r="E12" s="433"/>
      <c r="F12" s="435"/>
      <c r="G12" s="433"/>
      <c r="H12" s="435"/>
      <c r="I12" s="433"/>
      <c r="J12" s="426"/>
    </row>
    <row r="13" spans="1:10" ht="63.75" thickBot="1">
      <c r="A13" s="428"/>
      <c r="B13" s="20" t="s">
        <v>24</v>
      </c>
      <c r="C13" s="20" t="s">
        <v>25</v>
      </c>
      <c r="D13" s="20" t="s">
        <v>24</v>
      </c>
      <c r="E13" s="20" t="s">
        <v>25</v>
      </c>
      <c r="F13" s="20" t="s">
        <v>24</v>
      </c>
      <c r="G13" s="20" t="s">
        <v>25</v>
      </c>
      <c r="H13" s="20" t="s">
        <v>24</v>
      </c>
      <c r="I13" s="20" t="s">
        <v>25</v>
      </c>
      <c r="J13" s="20" t="s">
        <v>108</v>
      </c>
    </row>
    <row r="14" spans="1:10" ht="16.5" thickBot="1">
      <c r="A14" s="429"/>
      <c r="B14" s="21" t="s">
        <v>26</v>
      </c>
      <c r="C14" s="21" t="s">
        <v>26</v>
      </c>
      <c r="D14" s="21" t="s">
        <v>27</v>
      </c>
      <c r="E14" s="21" t="s">
        <v>27</v>
      </c>
      <c r="F14" s="21" t="s">
        <v>28</v>
      </c>
      <c r="G14" s="21" t="s">
        <v>28</v>
      </c>
      <c r="H14" s="21" t="s">
        <v>29</v>
      </c>
      <c r="I14" s="21" t="s">
        <v>29</v>
      </c>
      <c r="J14" s="21" t="s">
        <v>30</v>
      </c>
    </row>
    <row r="15" spans="1:10" ht="16.5" thickBot="1">
      <c r="A15" s="22">
        <v>1</v>
      </c>
      <c r="B15" s="91">
        <v>2</v>
      </c>
      <c r="C15" s="91">
        <v>3</v>
      </c>
      <c r="D15" s="92">
        <v>4</v>
      </c>
      <c r="E15" s="92">
        <v>5</v>
      </c>
      <c r="F15" s="91">
        <v>6</v>
      </c>
      <c r="G15" s="91">
        <v>7</v>
      </c>
      <c r="H15" s="92">
        <v>8</v>
      </c>
      <c r="I15" s="92">
        <v>9</v>
      </c>
      <c r="J15" s="91">
        <v>10</v>
      </c>
    </row>
    <row r="16" spans="1:10" ht="96" customHeight="1">
      <c r="A16" s="86" t="s">
        <v>64</v>
      </c>
      <c r="B16" s="93"/>
      <c r="C16" s="93"/>
      <c r="D16" s="93">
        <v>250</v>
      </c>
      <c r="E16" s="93"/>
      <c r="F16" s="93">
        <v>48900</v>
      </c>
      <c r="G16" s="93"/>
      <c r="H16" s="93">
        <v>18.26</v>
      </c>
      <c r="I16" s="93"/>
      <c r="J16" s="93"/>
    </row>
    <row r="17" spans="1:10" ht="67.5" customHeight="1">
      <c r="A17" s="263" t="s">
        <v>135</v>
      </c>
      <c r="B17" s="93"/>
      <c r="C17" s="93"/>
      <c r="D17" s="93"/>
      <c r="E17" s="93"/>
      <c r="F17" s="93">
        <v>974</v>
      </c>
      <c r="G17" s="93"/>
      <c r="H17" s="93">
        <v>0.56</v>
      </c>
      <c r="I17" s="93"/>
      <c r="J17" s="93"/>
    </row>
    <row r="18" spans="1:10" ht="23.25" customHeight="1">
      <c r="A18" s="86" t="s">
        <v>93</v>
      </c>
      <c r="B18" s="93">
        <v>333</v>
      </c>
      <c r="C18" s="93"/>
      <c r="D18" s="93">
        <v>626.7</v>
      </c>
      <c r="E18" s="93"/>
      <c r="F18" s="93">
        <v>83300</v>
      </c>
      <c r="G18" s="93"/>
      <c r="H18" s="93"/>
      <c r="I18" s="93"/>
      <c r="J18" s="93">
        <v>25</v>
      </c>
    </row>
    <row r="19" spans="1:10" ht="99.75" customHeight="1">
      <c r="A19" s="87" t="s">
        <v>204</v>
      </c>
      <c r="B19" s="93">
        <v>667</v>
      </c>
      <c r="C19" s="93"/>
      <c r="D19" s="93">
        <v>905</v>
      </c>
      <c r="E19" s="93"/>
      <c r="F19" s="93">
        <v>233300</v>
      </c>
      <c r="G19" s="93"/>
      <c r="H19" s="93">
        <v>127.27</v>
      </c>
      <c r="I19" s="93"/>
      <c r="J19" s="93">
        <v>150</v>
      </c>
    </row>
    <row r="20" spans="1:10" ht="51" customHeight="1">
      <c r="A20" s="87" t="s">
        <v>152</v>
      </c>
      <c r="B20" s="93"/>
      <c r="C20" s="93"/>
      <c r="D20" s="93">
        <v>69</v>
      </c>
      <c r="E20" s="93"/>
      <c r="F20" s="93">
        <v>1623</v>
      </c>
      <c r="G20" s="93"/>
      <c r="H20" s="93">
        <v>7.98</v>
      </c>
      <c r="I20" s="93"/>
      <c r="J20" s="93"/>
    </row>
    <row r="21" spans="1:10" ht="81" customHeight="1">
      <c r="A21" s="87" t="s">
        <v>131</v>
      </c>
      <c r="B21" s="93">
        <v>50</v>
      </c>
      <c r="C21" s="93"/>
      <c r="D21" s="93">
        <v>69</v>
      </c>
      <c r="E21" s="93"/>
      <c r="F21" s="93">
        <v>1071</v>
      </c>
      <c r="G21" s="93"/>
      <c r="H21" s="93"/>
      <c r="I21" s="93"/>
      <c r="J21" s="93"/>
    </row>
    <row r="22" spans="1:10" ht="37.5" customHeight="1">
      <c r="A22" s="87" t="s">
        <v>149</v>
      </c>
      <c r="B22" s="93"/>
      <c r="C22" s="93"/>
      <c r="D22" s="93"/>
      <c r="E22" s="93"/>
      <c r="F22" s="93">
        <v>1623</v>
      </c>
      <c r="G22" s="93"/>
      <c r="H22" s="93"/>
      <c r="I22" s="93"/>
      <c r="J22" s="93"/>
    </row>
    <row r="23" spans="1:10" ht="31.5" customHeight="1">
      <c r="A23" s="88" t="s">
        <v>146</v>
      </c>
      <c r="B23" s="90"/>
      <c r="C23" s="90"/>
      <c r="D23" s="90"/>
      <c r="E23" s="90"/>
      <c r="F23" s="93">
        <v>1136</v>
      </c>
      <c r="G23" s="90"/>
      <c r="H23" s="93">
        <v>0.94</v>
      </c>
      <c r="I23" s="90"/>
      <c r="J23" s="90"/>
    </row>
    <row r="24" spans="1:10" ht="48" customHeight="1">
      <c r="A24" s="174" t="s">
        <v>217</v>
      </c>
      <c r="B24" s="90"/>
      <c r="C24" s="90"/>
      <c r="D24" s="90"/>
      <c r="E24" s="90"/>
      <c r="F24" s="93">
        <v>974</v>
      </c>
      <c r="G24" s="90"/>
      <c r="H24" s="93">
        <v>0.61</v>
      </c>
      <c r="I24" s="90"/>
      <c r="J24" s="90"/>
    </row>
    <row r="25" spans="1:10" ht="22.5" customHeight="1">
      <c r="A25" s="87" t="s">
        <v>127</v>
      </c>
      <c r="B25" s="103">
        <v>64</v>
      </c>
      <c r="C25" s="103"/>
      <c r="D25" s="103">
        <v>38</v>
      </c>
      <c r="E25" s="103"/>
      <c r="F25" s="103">
        <v>811</v>
      </c>
      <c r="G25" s="103"/>
      <c r="H25" s="103"/>
      <c r="I25" s="103"/>
      <c r="J25" s="103"/>
    </row>
    <row r="26" spans="1:10" ht="48.75" customHeight="1">
      <c r="A26" s="86" t="s">
        <v>90</v>
      </c>
      <c r="B26" s="103"/>
      <c r="C26" s="103"/>
      <c r="D26" s="103">
        <v>55</v>
      </c>
      <c r="E26" s="103"/>
      <c r="F26" s="103">
        <v>24329</v>
      </c>
      <c r="G26" s="103"/>
      <c r="H26" s="103">
        <v>18.41</v>
      </c>
      <c r="I26" s="103"/>
      <c r="J26" s="103"/>
    </row>
    <row r="27" spans="1:10" ht="15.75">
      <c r="A27" s="89" t="s">
        <v>31</v>
      </c>
      <c r="B27" s="90">
        <f aca="true" t="shared" si="0" ref="B27:J27">SUM(B16:B26)</f>
        <v>1114</v>
      </c>
      <c r="C27" s="90">
        <f t="shared" si="0"/>
        <v>0</v>
      </c>
      <c r="D27" s="90">
        <f t="shared" si="0"/>
        <v>2012.7</v>
      </c>
      <c r="E27" s="90">
        <f t="shared" si="0"/>
        <v>0</v>
      </c>
      <c r="F27" s="90">
        <f t="shared" si="0"/>
        <v>398041</v>
      </c>
      <c r="G27" s="90">
        <f t="shared" si="0"/>
        <v>0</v>
      </c>
      <c r="H27" s="90">
        <f t="shared" si="0"/>
        <v>174.03</v>
      </c>
      <c r="I27" s="90">
        <f t="shared" si="0"/>
        <v>0</v>
      </c>
      <c r="J27" s="90">
        <f t="shared" si="0"/>
        <v>175</v>
      </c>
    </row>
    <row r="30" spans="1:8" ht="18.75">
      <c r="A30" s="324" t="s">
        <v>305</v>
      </c>
      <c r="B30" s="324"/>
      <c r="C30" s="324"/>
      <c r="D30" s="94"/>
      <c r="E30" s="94"/>
      <c r="F30" s="325" t="s">
        <v>306</v>
      </c>
      <c r="G30" s="325"/>
      <c r="H30" s="325"/>
    </row>
  </sheetData>
  <sheetProtection/>
  <mergeCells count="16">
    <mergeCell ref="D2:J2"/>
    <mergeCell ref="D1:J1"/>
    <mergeCell ref="D3:G3"/>
    <mergeCell ref="J11:J12"/>
    <mergeCell ref="G5:H5"/>
    <mergeCell ref="A11:A14"/>
    <mergeCell ref="B11:C12"/>
    <mergeCell ref="D11:E12"/>
    <mergeCell ref="F11:G12"/>
    <mergeCell ref="H11:I12"/>
    <mergeCell ref="F4:J4"/>
    <mergeCell ref="E5:F5"/>
    <mergeCell ref="A7:J7"/>
    <mergeCell ref="A8:J8"/>
    <mergeCell ref="A30:C30"/>
    <mergeCell ref="F30:H30"/>
  </mergeCells>
  <printOptions/>
  <pageMargins left="0.85" right="0.25" top="0.29" bottom="0.25" header="0.21" footer="0.1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2019-12-23T10:25:01Z</cp:lastPrinted>
  <dcterms:created xsi:type="dcterms:W3CDTF">2015-01-21T10:35:23Z</dcterms:created>
  <dcterms:modified xsi:type="dcterms:W3CDTF">2019-12-23T10:25:18Z</dcterms:modified>
  <cp:category/>
  <cp:version/>
  <cp:contentType/>
  <cp:contentStatus/>
</cp:coreProperties>
</file>