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od1" sheetId="1" r:id="rId1"/>
  </sheets>
  <definedNames>
    <definedName name="_xlnm.Print_Area" localSheetId="0">'Dod1'!$A$1:$I$54</definedName>
  </definedNames>
  <calcPr fullCalcOnLoad="1"/>
</workbook>
</file>

<file path=xl/sharedStrings.xml><?xml version="1.0" encoding="utf-8"?>
<sst xmlns="http://schemas.openxmlformats.org/spreadsheetml/2006/main" count="62" uniqueCount="56">
  <si>
    <t>10000000</t>
  </si>
  <si>
    <t>Податкові надходження:</t>
  </si>
  <si>
    <t>Неподаткові надходження</t>
  </si>
  <si>
    <t xml:space="preserve">Разом доходів </t>
  </si>
  <si>
    <t>КОД</t>
  </si>
  <si>
    <t>Назва</t>
  </si>
  <si>
    <t>Виконано</t>
  </si>
  <si>
    <t>Всього доходів загального фонду</t>
  </si>
  <si>
    <t>Всього доходів по спеціальному фонду</t>
  </si>
  <si>
    <t>ВСЬОГО ДОХОДІВ</t>
  </si>
  <si>
    <t>Офіційні трансферти</t>
  </si>
  <si>
    <t>ДОХОДИ</t>
  </si>
  <si>
    <t>Плата за надання адміністративних послуг</t>
  </si>
  <si>
    <t>Рентна плата за спеціальне використання лісових ресурсів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</si>
  <si>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</si>
  <si>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</si>
  <si>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</si>
  <si>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</si>
  <si>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Туристичний збір </t>
  </si>
  <si>
    <t>Єдиний податок  </t>
  </si>
  <si>
    <t>Інші надходження  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</si>
  <si>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</si>
  <si>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</si>
  <si>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Екологічний податок </t>
  </si>
  <si>
    <t>Власні надходження бюджетних установ  </t>
  </si>
  <si>
    <t>Доходи від операцій з капіталом  </t>
  </si>
  <si>
    <t>Кошти від продажу землі 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</si>
  <si>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</si>
  <si>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Бюджет на рік   з урахуванням змін</t>
  </si>
  <si>
    <t>План на звітний період</t>
  </si>
  <si>
    <t>Податок та збір на доходи фізичних осіб</t>
  </si>
  <si>
    <t xml:space="preserve">  11010000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</si>
  <si>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</si>
  <si>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</si>
  <si>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Відсоток до річних призначень </t>
  </si>
  <si>
    <t xml:space="preserve">Відсоток до уточнених річних призначень </t>
  </si>
  <si>
    <t xml:space="preserve">Відсоток до уточнених призначень на звітний період    </t>
  </si>
  <si>
    <t xml:space="preserve">Початковий річний план </t>
  </si>
  <si>
    <t>грн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</si>
  <si>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</si>
  <si>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</si>
  <si>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за користування надрами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</si>
  <si>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</si>
  <si>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</si>
  <si>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</si>
  <si>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</si>
  <si>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</si>
  <si>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</si>
  <si>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Надходження коштів від відшкодування втрат сільськогосподарського і лісогосподарського виробництва  </t>
  </si>
  <si>
    <t xml:space="preserve">Виконання Срібнянського селищного бюджету  за   2019  рік 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</si>
  <si>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</si>
  <si>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</si>
  <si>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</si>
  <si>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</si>
  <si>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Перший заступник  селищного голови                                                                                               В.ЖЕЛІБА</t>
  </si>
  <si>
    <t xml:space="preserve">Додаток 1                                                                                            до  рішення виконкому                                                                         Срібнянської селищної ради                                               __22__ січня  2020  №_01_ 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</si>
</sst>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0.0000"/>
    <numFmt numFmtId="189" formatCode="#0.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6" fillId="12" borderId="10" xfId="0" applyNumberFormat="1" applyFont="1" applyFill="1" applyBorder="1" applyAlignment="1" applyProtection="1">
      <alignment horizontal="center"/>
      <protection hidden="1"/>
    </xf>
    <xf numFmtId="49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0" xfId="0" applyNumberFormat="1" applyFont="1" applyFill="1" applyBorder="1" applyAlignment="1">
      <alignment horizontal="center" vertical="center"/>
    </xf>
    <xf numFmtId="2" fontId="7" fillId="12" borderId="10" xfId="0" applyNumberFormat="1" applyFont="1" applyFill="1" applyBorder="1" applyAlignment="1">
      <alignment horizontal="center" vertical="center"/>
    </xf>
    <xf numFmtId="0" fontId="49" fillId="0" borderId="10" xfId="69" applyFont="1" applyBorder="1">
      <alignment/>
      <protection/>
    </xf>
    <xf numFmtId="0" fontId="49" fillId="0" borderId="10" xfId="69" applyFont="1" applyBorder="1" applyAlignment="1">
      <alignment wrapText="1"/>
      <protection/>
    </xf>
    <xf numFmtId="0" fontId="10" fillId="0" borderId="0" xfId="0" applyFont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49" fillId="0" borderId="10" xfId="71" applyFont="1" applyFill="1" applyBorder="1" applyAlignment="1">
      <alignment horizontal="right" vertical="top"/>
      <protection/>
    </xf>
    <xf numFmtId="0" fontId="49" fillId="0" borderId="10" xfId="73" applyFont="1" applyFill="1" applyBorder="1" applyAlignment="1">
      <alignment vertical="top"/>
      <protection/>
    </xf>
    <xf numFmtId="0" fontId="49" fillId="0" borderId="10" xfId="73" applyFont="1" applyFill="1" applyBorder="1" applyAlignment="1">
      <alignment vertical="top" wrapText="1"/>
      <protection/>
    </xf>
    <xf numFmtId="1" fontId="7" fillId="0" borderId="10" xfId="0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49" fillId="0" borderId="10" xfId="76" applyFont="1" applyFill="1" applyBorder="1" applyAlignment="1">
      <alignment horizontal="right" vertical="top"/>
      <protection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2" fontId="6" fillId="0" borderId="10" xfId="0" applyNumberFormat="1" applyFont="1" applyFill="1" applyBorder="1" applyAlignment="1">
      <alignment horizontal="center" vertical="top"/>
    </xf>
    <xf numFmtId="0" fontId="49" fillId="0" borderId="10" xfId="76" applyFont="1" applyFill="1" applyBorder="1" applyAlignment="1">
      <alignment vertical="top"/>
      <protection/>
    </xf>
    <xf numFmtId="0" fontId="49" fillId="0" borderId="10" xfId="76" applyFont="1" applyFill="1" applyBorder="1" applyAlignment="1">
      <alignment vertical="top" wrapText="1"/>
      <protection/>
    </xf>
    <xf numFmtId="0" fontId="49" fillId="0" borderId="10" xfId="72" applyFont="1" applyBorder="1" applyAlignment="1">
      <alignment vertical="top" wrapText="1"/>
      <protection/>
    </xf>
    <xf numFmtId="1" fontId="6" fillId="0" borderId="10" xfId="0" applyNumberFormat="1" applyFont="1" applyFill="1" applyBorder="1" applyAlignment="1" applyProtection="1">
      <alignment horizontal="center" vertical="top"/>
      <protection hidden="1"/>
    </xf>
    <xf numFmtId="0" fontId="9" fillId="0" borderId="12" xfId="0" applyFont="1" applyFill="1" applyBorder="1" applyAlignment="1">
      <alignment vertical="top" wrapText="1"/>
    </xf>
    <xf numFmtId="1" fontId="8" fillId="12" borderId="10" xfId="0" applyNumberFormat="1" applyFont="1" applyFill="1" applyBorder="1" applyAlignment="1" applyProtection="1">
      <alignment horizontal="center" vertical="top"/>
      <protection hidden="1"/>
    </xf>
    <xf numFmtId="49" fontId="7" fillId="12" borderId="10" xfId="0" applyNumberFormat="1" applyFont="1" applyFill="1" applyBorder="1" applyAlignment="1" applyProtection="1">
      <alignment horizontal="center" vertical="top" wrapText="1"/>
      <protection hidden="1"/>
    </xf>
    <xf numFmtId="2" fontId="7" fillId="12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 applyProtection="1">
      <alignment horizontal="center" vertical="top"/>
      <protection hidden="1"/>
    </xf>
    <xf numFmtId="49" fontId="7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5" fillId="0" borderId="10" xfId="0" applyNumberFormat="1" applyFont="1" applyFill="1" applyBorder="1" applyAlignment="1" applyProtection="1">
      <alignment horizontal="center" vertical="top" wrapText="1"/>
      <protection hidden="1"/>
    </xf>
    <xf numFmtId="0" fontId="49" fillId="0" borderId="10" xfId="69" applyFont="1" applyBorder="1" applyAlignment="1">
      <alignment vertical="top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>
      <alignment vertical="top"/>
    </xf>
    <xf numFmtId="0" fontId="50" fillId="0" borderId="1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49" fillId="0" borderId="10" xfId="56" applyFont="1" applyBorder="1" applyAlignment="1">
      <alignment vertical="top" wrapText="1"/>
      <protection/>
    </xf>
    <xf numFmtId="0" fontId="49" fillId="0" borderId="10" xfId="69" applyFont="1" applyBorder="1" applyAlignment="1">
      <alignment vertical="top" wrapText="1"/>
      <protection/>
    </xf>
    <xf numFmtId="49" fontId="6" fillId="12" borderId="10" xfId="0" applyNumberFormat="1" applyFont="1" applyFill="1" applyBorder="1" applyAlignment="1" applyProtection="1">
      <alignment horizontal="center" vertical="top"/>
      <protection hidden="1"/>
    </xf>
    <xf numFmtId="0" fontId="7" fillId="12" borderId="10" xfId="0" applyFont="1" applyFill="1" applyBorder="1" applyAlignment="1" applyProtection="1">
      <alignment horizontal="left" vertical="top" wrapText="1"/>
      <protection hidden="1"/>
    </xf>
    <xf numFmtId="49" fontId="7" fillId="12" borderId="10" xfId="0" applyNumberFormat="1" applyFont="1" applyFill="1" applyBorder="1" applyAlignment="1" applyProtection="1">
      <alignment horizontal="center" vertical="top"/>
      <protection hidden="1"/>
    </xf>
    <xf numFmtId="0" fontId="7" fillId="12" borderId="10" xfId="0" applyFont="1" applyFill="1" applyBorder="1" applyAlignment="1" applyProtection="1">
      <alignment vertical="top" wrapText="1"/>
      <protection hidden="1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 applyProtection="1">
      <alignment horizontal="center" vertical="top" wrapText="1"/>
      <protection/>
    </xf>
    <xf numFmtId="2" fontId="7" fillId="0" borderId="10" xfId="0" applyNumberFormat="1" applyFont="1" applyFill="1" applyBorder="1" applyAlignment="1">
      <alignment horizontal="center" vertical="top"/>
    </xf>
    <xf numFmtId="0" fontId="49" fillId="0" borderId="10" xfId="59" applyFont="1" applyFill="1" applyBorder="1" applyAlignment="1">
      <alignment horizontal="right" vertical="top"/>
      <protection/>
    </xf>
    <xf numFmtId="0" fontId="49" fillId="0" borderId="10" xfId="60" applyFont="1" applyFill="1" applyBorder="1" applyAlignment="1">
      <alignment vertical="top"/>
      <protection/>
    </xf>
    <xf numFmtId="0" fontId="51" fillId="0" borderId="10" xfId="59" applyFont="1" applyFill="1" applyBorder="1" applyAlignment="1">
      <alignment horizontal="center" vertical="top"/>
      <protection/>
    </xf>
    <xf numFmtId="0" fontId="51" fillId="0" borderId="10" xfId="60" applyFont="1" applyFill="1" applyBorder="1" applyAlignment="1">
      <alignment horizontal="center" vertical="top"/>
      <protection/>
    </xf>
    <xf numFmtId="2" fontId="51" fillId="0" borderId="10" xfId="61" applyNumberFormat="1" applyFont="1" applyFill="1" applyBorder="1" applyAlignment="1">
      <alignment horizontal="center" vertical="top"/>
      <protection/>
    </xf>
    <xf numFmtId="0" fontId="49" fillId="0" borderId="11" xfId="69" applyFont="1" applyBorder="1" applyAlignment="1">
      <alignment vertical="top" wrapText="1"/>
      <protection/>
    </xf>
    <xf numFmtId="0" fontId="49" fillId="0" borderId="13" xfId="75" applyFont="1" applyBorder="1" applyAlignment="1">
      <alignment vertical="top" wrapText="1"/>
      <protection/>
    </xf>
    <xf numFmtId="0" fontId="6" fillId="0" borderId="14" xfId="0" applyFont="1" applyFill="1" applyBorder="1" applyAlignment="1">
      <alignment vertical="top"/>
    </xf>
    <xf numFmtId="0" fontId="52" fillId="0" borderId="10" xfId="0" applyFont="1" applyFill="1" applyBorder="1" applyAlignment="1">
      <alignment vertical="top" wrapText="1"/>
    </xf>
    <xf numFmtId="0" fontId="53" fillId="0" borderId="10" xfId="69" applyFont="1" applyBorder="1">
      <alignment/>
      <protection/>
    </xf>
    <xf numFmtId="2" fontId="53" fillId="0" borderId="10" xfId="69" applyNumberFormat="1" applyFont="1" applyBorder="1" applyAlignment="1">
      <alignment horizontal="center" vertical="top"/>
      <protection/>
    </xf>
    <xf numFmtId="2" fontId="49" fillId="0" borderId="10" xfId="69" applyNumberFormat="1" applyFont="1" applyBorder="1" applyAlignment="1">
      <alignment horizontal="center" vertical="top"/>
      <protection/>
    </xf>
    <xf numFmtId="2" fontId="49" fillId="0" borderId="15" xfId="69" applyNumberFormat="1" applyFont="1" applyBorder="1" applyAlignment="1">
      <alignment horizontal="center" vertical="top"/>
      <protection/>
    </xf>
    <xf numFmtId="0" fontId="7" fillId="0" borderId="0" xfId="0" applyFont="1" applyAlignment="1">
      <alignment horizontal="center"/>
    </xf>
    <xf numFmtId="0" fontId="10" fillId="0" borderId="0" xfId="0" applyNumberFormat="1" applyFont="1" applyAlignment="1">
      <alignment horizontal="left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Zeros="0" tabSelected="1" workbookViewId="0" topLeftCell="A1">
      <selection activeCell="C1" sqref="C1"/>
    </sheetView>
  </sheetViews>
  <sheetFormatPr defaultColWidth="9.00390625" defaultRowHeight="12.75"/>
  <cols>
    <col min="1" max="1" width="13.00390625" style="0" customWidth="1"/>
    <col min="2" max="2" width="96.00390625" style="0" customWidth="1"/>
    <col min="3" max="4" width="17.125" style="0" customWidth="1"/>
    <col min="5" max="5" width="16.75390625" style="0" customWidth="1"/>
    <col min="6" max="6" width="17.00390625" style="0" customWidth="1"/>
    <col min="7" max="7" width="10.375" style="0" customWidth="1"/>
    <col min="8" max="8" width="11.125" style="0" customWidth="1"/>
    <col min="9" max="9" width="11.25390625" style="0" customWidth="1"/>
  </cols>
  <sheetData>
    <row r="1" spans="3:10" ht="60" customHeight="1">
      <c r="C1" s="12"/>
      <c r="D1" s="12"/>
      <c r="E1" s="12"/>
      <c r="F1" s="69" t="s">
        <v>55</v>
      </c>
      <c r="G1" s="69"/>
      <c r="H1" s="19"/>
      <c r="I1" s="19"/>
      <c r="J1" s="12"/>
    </row>
    <row r="2" spans="4:10" ht="12.75">
      <c r="D2" s="1"/>
      <c r="E2" s="1"/>
      <c r="F2" s="1"/>
      <c r="G2" s="1"/>
      <c r="H2" s="1"/>
      <c r="I2" s="1"/>
      <c r="J2" s="1"/>
    </row>
    <row r="3" spans="1:9" ht="18.75">
      <c r="A3" s="68" t="s">
        <v>49</v>
      </c>
      <c r="B3" s="68"/>
      <c r="C3" s="68"/>
      <c r="D3" s="68"/>
      <c r="E3" s="68"/>
      <c r="F3" s="68"/>
      <c r="G3" s="68"/>
      <c r="H3" s="68"/>
      <c r="I3" s="68"/>
    </row>
    <row r="4" spans="1:9" ht="18.75">
      <c r="A4" s="4"/>
      <c r="B4" s="4"/>
      <c r="C4" s="4"/>
      <c r="D4" s="4"/>
      <c r="E4" s="4"/>
      <c r="F4" s="4"/>
      <c r="G4" s="4"/>
      <c r="H4" s="4"/>
      <c r="I4" s="4" t="s">
        <v>38</v>
      </c>
    </row>
    <row r="5" spans="1:9" ht="73.5" customHeight="1">
      <c r="A5" s="3" t="s">
        <v>4</v>
      </c>
      <c r="B5" s="3" t="s">
        <v>5</v>
      </c>
      <c r="C5" s="5" t="s">
        <v>37</v>
      </c>
      <c r="D5" s="10" t="s">
        <v>28</v>
      </c>
      <c r="E5" s="10" t="s">
        <v>29</v>
      </c>
      <c r="F5" s="5" t="s">
        <v>6</v>
      </c>
      <c r="G5" s="5" t="s">
        <v>34</v>
      </c>
      <c r="H5" s="5" t="s">
        <v>35</v>
      </c>
      <c r="I5" s="5" t="s">
        <v>36</v>
      </c>
    </row>
    <row r="6" spans="1:9" ht="18.75">
      <c r="A6" s="6"/>
      <c r="B6" s="6" t="s">
        <v>11</v>
      </c>
      <c r="C6" s="7"/>
      <c r="D6" s="11"/>
      <c r="E6" s="7"/>
      <c r="F6" s="7"/>
      <c r="G6" s="7"/>
      <c r="H6" s="7"/>
      <c r="I6" s="7"/>
    </row>
    <row r="7" spans="1:9" ht="18" customHeight="1">
      <c r="A7" s="8" t="s">
        <v>0</v>
      </c>
      <c r="B7" s="9" t="s">
        <v>1</v>
      </c>
      <c r="C7" s="15">
        <f>SUM(C8:C16)</f>
        <v>50989380</v>
      </c>
      <c r="D7" s="15">
        <f>SUM(D8:D16)</f>
        <v>52104470</v>
      </c>
      <c r="E7" s="15">
        <f>SUM(E8:E16)</f>
        <v>52104470</v>
      </c>
      <c r="F7" s="15">
        <f>SUM(F8:F16)</f>
        <v>57091795.419999994</v>
      </c>
      <c r="G7" s="15">
        <f>F7/C7*100</f>
        <v>111.96801259399504</v>
      </c>
      <c r="H7" s="15">
        <f>F7/D7*100</f>
        <v>109.57178034821196</v>
      </c>
      <c r="I7" s="15">
        <f>F7/E7*100</f>
        <v>109.57178034821196</v>
      </c>
    </row>
    <row r="8" spans="1:9" ht="18" customHeight="1">
      <c r="A8" s="20" t="s">
        <v>31</v>
      </c>
      <c r="B8" s="21" t="s">
        <v>30</v>
      </c>
      <c r="C8" s="66">
        <v>35539200</v>
      </c>
      <c r="D8" s="66">
        <v>36449200</v>
      </c>
      <c r="E8" s="66">
        <v>36449200</v>
      </c>
      <c r="F8" s="66">
        <v>41211728.15</v>
      </c>
      <c r="G8" s="29">
        <f aca="true" t="shared" si="0" ref="G8:G51">F8/C8*100</f>
        <v>115.96132763258598</v>
      </c>
      <c r="H8" s="29">
        <f aca="true" t="shared" si="1" ref="H8:H51">F8/D8*100</f>
        <v>113.06620762595611</v>
      </c>
      <c r="I8" s="29">
        <f>F8/E8*100</f>
        <v>113.06620762595611</v>
      </c>
    </row>
    <row r="9" spans="1:9" ht="24" customHeight="1">
      <c r="A9" s="22">
        <v>13010000</v>
      </c>
      <c r="B9" s="23" t="s">
        <v>13</v>
      </c>
      <c r="C9" s="66">
        <v>24100</v>
      </c>
      <c r="D9" s="66">
        <v>24100</v>
      </c>
      <c r="E9" s="66">
        <v>24100</v>
      </c>
      <c r="F9" s="66">
        <v>74725.19</v>
      </c>
      <c r="G9" s="29">
        <f t="shared" si="0"/>
        <v>310.06302904564313</v>
      </c>
      <c r="H9" s="29">
        <f t="shared" si="1"/>
        <v>310.06302904564313</v>
      </c>
      <c r="I9" s="29">
        <f aca="true" t="shared" si="2" ref="I9:I45">F9/E9*100</f>
        <v>310.06302904564313</v>
      </c>
    </row>
    <row r="10" spans="1:9" ht="24" customHeight="1">
      <c r="A10" s="22">
        <v>13030000</v>
      </c>
      <c r="B10" s="23" t="s">
        <v>41</v>
      </c>
      <c r="C10" s="66">
        <v>0</v>
      </c>
      <c r="D10" s="66">
        <v>800</v>
      </c>
      <c r="E10" s="66">
        <v>800</v>
      </c>
      <c r="F10" s="66">
        <v>1747.83</v>
      </c>
      <c r="G10" s="29"/>
      <c r="H10" s="29">
        <f t="shared" si="1"/>
        <v>218.47875000000002</v>
      </c>
      <c r="I10" s="29">
        <f t="shared" si="2"/>
        <v>218.47875000000002</v>
      </c>
    </row>
    <row r="11" spans="1:9" ht="19.5" customHeight="1">
      <c r="A11" s="22">
        <v>14020000</v>
      </c>
      <c r="B11" s="24" t="s">
        <v>14</v>
      </c>
      <c r="C11" s="66">
        <v>210000</v>
      </c>
      <c r="D11" s="66">
        <v>210000</v>
      </c>
      <c r="E11" s="66">
        <v>210000</v>
      </c>
      <c r="F11" s="66">
        <v>193102.72</v>
      </c>
      <c r="G11" s="29">
        <f t="shared" si="0"/>
        <v>91.95367619047619</v>
      </c>
      <c r="H11" s="29">
        <f t="shared" si="1"/>
        <v>91.95367619047619</v>
      </c>
      <c r="I11" s="29">
        <f t="shared" si="2"/>
        <v>91.95367619047619</v>
      </c>
    </row>
    <row r="12" spans="1:9" ht="40.5" customHeight="1">
      <c r="A12" s="22">
        <v>14030000</v>
      </c>
      <c r="B12" s="24" t="s">
        <v>15</v>
      </c>
      <c r="C12" s="66">
        <v>840000</v>
      </c>
      <c r="D12" s="66">
        <v>840000</v>
      </c>
      <c r="E12" s="66">
        <v>840000</v>
      </c>
      <c r="F12" s="66">
        <v>792970.28</v>
      </c>
      <c r="G12" s="29">
        <f t="shared" si="0"/>
        <v>94.40122380952381</v>
      </c>
      <c r="H12" s="29">
        <f t="shared" si="1"/>
        <v>94.40122380952381</v>
      </c>
      <c r="I12" s="29">
        <f t="shared" si="2"/>
        <v>94.40122380952381</v>
      </c>
    </row>
    <row r="13" spans="1:9" ht="35.25" customHeight="1">
      <c r="A13" s="22">
        <v>14040000</v>
      </c>
      <c r="B13" s="24" t="s">
        <v>16</v>
      </c>
      <c r="C13" s="66">
        <v>232000</v>
      </c>
      <c r="D13" s="66">
        <v>232000</v>
      </c>
      <c r="E13" s="66">
        <v>232000</v>
      </c>
      <c r="F13" s="66">
        <v>211880.06</v>
      </c>
      <c r="G13" s="29">
        <f t="shared" si="0"/>
        <v>91.32761206896551</v>
      </c>
      <c r="H13" s="29">
        <f t="shared" si="1"/>
        <v>91.32761206896551</v>
      </c>
      <c r="I13" s="29">
        <f t="shared" si="2"/>
        <v>91.32761206896551</v>
      </c>
    </row>
    <row r="14" spans="1:9" ht="19.5" customHeight="1">
      <c r="A14" s="22">
        <v>18010000</v>
      </c>
      <c r="B14" s="23" t="s">
        <v>17</v>
      </c>
      <c r="C14" s="66">
        <v>5227770</v>
      </c>
      <c r="D14" s="66">
        <v>5231770</v>
      </c>
      <c r="E14" s="66">
        <v>5231770</v>
      </c>
      <c r="F14" s="66">
        <v>5819380.76</v>
      </c>
      <c r="G14" s="29">
        <f t="shared" si="0"/>
        <v>111.3166944988016</v>
      </c>
      <c r="H14" s="29">
        <f t="shared" si="1"/>
        <v>111.23158625092464</v>
      </c>
      <c r="I14" s="29">
        <f t="shared" si="2"/>
        <v>111.23158625092464</v>
      </c>
    </row>
    <row r="15" spans="1:9" ht="21.75" customHeight="1">
      <c r="A15" s="22">
        <v>18030000</v>
      </c>
      <c r="B15" s="23" t="s">
        <v>18</v>
      </c>
      <c r="C15" s="66">
        <v>70</v>
      </c>
      <c r="D15" s="66">
        <v>360</v>
      </c>
      <c r="E15" s="66">
        <v>360</v>
      </c>
      <c r="F15" s="66">
        <v>707.97</v>
      </c>
      <c r="G15" s="29">
        <f t="shared" si="0"/>
        <v>1011.3857142857142</v>
      </c>
      <c r="H15" s="29">
        <f t="shared" si="1"/>
        <v>196.65833333333333</v>
      </c>
      <c r="I15" s="29">
        <f t="shared" si="2"/>
        <v>196.65833333333333</v>
      </c>
    </row>
    <row r="16" spans="1:9" ht="23.25" customHeight="1">
      <c r="A16" s="22">
        <v>18050000</v>
      </c>
      <c r="B16" s="23" t="s">
        <v>19</v>
      </c>
      <c r="C16" s="66">
        <v>8916240</v>
      </c>
      <c r="D16" s="66">
        <v>9116240</v>
      </c>
      <c r="E16" s="66">
        <v>9116240</v>
      </c>
      <c r="F16" s="66">
        <v>8785552.46</v>
      </c>
      <c r="G16" s="29">
        <f t="shared" si="0"/>
        <v>98.5342752101783</v>
      </c>
      <c r="H16" s="29">
        <f t="shared" si="1"/>
        <v>96.37254460172177</v>
      </c>
      <c r="I16" s="29">
        <f t="shared" si="2"/>
        <v>96.37254460172177</v>
      </c>
    </row>
    <row r="17" spans="1:9" ht="18.75">
      <c r="A17" s="25">
        <v>20000000</v>
      </c>
      <c r="B17" s="26" t="s">
        <v>2</v>
      </c>
      <c r="C17" s="54">
        <f>SUM(C18:C24)</f>
        <v>548820</v>
      </c>
      <c r="D17" s="54">
        <f>SUM(D18:D24)</f>
        <v>587350</v>
      </c>
      <c r="E17" s="54">
        <f>SUM(E18:E24)</f>
        <v>587350</v>
      </c>
      <c r="F17" s="54">
        <f>SUM(F18:F24)</f>
        <v>737557.4100000001</v>
      </c>
      <c r="G17" s="54">
        <f t="shared" si="0"/>
        <v>134.38967421012356</v>
      </c>
      <c r="H17" s="54">
        <f t="shared" si="1"/>
        <v>125.5737481910275</v>
      </c>
      <c r="I17" s="54">
        <f t="shared" si="2"/>
        <v>125.5737481910275</v>
      </c>
    </row>
    <row r="18" spans="1:9" ht="73.5" customHeight="1">
      <c r="A18" s="27">
        <v>21010000</v>
      </c>
      <c r="B18" s="28" t="s">
        <v>47</v>
      </c>
      <c r="C18" s="29"/>
      <c r="D18" s="29"/>
      <c r="E18" s="29"/>
      <c r="F18" s="29">
        <v>10</v>
      </c>
      <c r="G18" s="54"/>
      <c r="H18" s="54"/>
      <c r="I18" s="54"/>
    </row>
    <row r="19" spans="1:9" ht="18.75">
      <c r="A19" s="27">
        <v>21080000</v>
      </c>
      <c r="B19" s="30" t="s">
        <v>20</v>
      </c>
      <c r="C19" s="66">
        <v>5550</v>
      </c>
      <c r="D19" s="66">
        <v>5550</v>
      </c>
      <c r="E19" s="66">
        <v>5550</v>
      </c>
      <c r="F19" s="66">
        <v>36930.39</v>
      </c>
      <c r="G19" s="29">
        <f t="shared" si="0"/>
        <v>665.4124324324324</v>
      </c>
      <c r="H19" s="29">
        <f t="shared" si="1"/>
        <v>665.4124324324324</v>
      </c>
      <c r="I19" s="29">
        <f t="shared" si="2"/>
        <v>665.4124324324324</v>
      </c>
    </row>
    <row r="20" spans="1:9" ht="18" customHeight="1">
      <c r="A20" s="27">
        <v>22010000</v>
      </c>
      <c r="B20" s="31" t="s">
        <v>12</v>
      </c>
      <c r="C20" s="66">
        <v>484320</v>
      </c>
      <c r="D20" s="66">
        <v>507820</v>
      </c>
      <c r="E20" s="66">
        <v>507820</v>
      </c>
      <c r="F20" s="66">
        <v>566760.99</v>
      </c>
      <c r="G20" s="29">
        <f t="shared" si="0"/>
        <v>117.02200817641229</v>
      </c>
      <c r="H20" s="29">
        <f t="shared" si="1"/>
        <v>111.60666968610924</v>
      </c>
      <c r="I20" s="29">
        <f t="shared" si="2"/>
        <v>111.60666968610924</v>
      </c>
    </row>
    <row r="21" spans="1:9" ht="36.75" customHeight="1">
      <c r="A21" s="27">
        <v>22080000</v>
      </c>
      <c r="B21" s="31" t="s">
        <v>21</v>
      </c>
      <c r="C21" s="66">
        <v>16690</v>
      </c>
      <c r="D21" s="66">
        <v>16690</v>
      </c>
      <c r="E21" s="66">
        <v>16690</v>
      </c>
      <c r="F21" s="66">
        <v>10166.92</v>
      </c>
      <c r="G21" s="29">
        <f t="shared" si="0"/>
        <v>60.916237267825046</v>
      </c>
      <c r="H21" s="29">
        <f t="shared" si="1"/>
        <v>60.916237267825046</v>
      </c>
      <c r="I21" s="29">
        <f t="shared" si="2"/>
        <v>60.916237267825046</v>
      </c>
    </row>
    <row r="22" spans="1:9" ht="20.25" customHeight="1">
      <c r="A22" s="27">
        <v>22090000</v>
      </c>
      <c r="B22" s="30" t="s">
        <v>22</v>
      </c>
      <c r="C22" s="66">
        <v>36040</v>
      </c>
      <c r="D22" s="66">
        <v>48290</v>
      </c>
      <c r="E22" s="66">
        <v>48290</v>
      </c>
      <c r="F22" s="66">
        <v>63589.81</v>
      </c>
      <c r="G22" s="29">
        <f t="shared" si="0"/>
        <v>176.4423140954495</v>
      </c>
      <c r="H22" s="29">
        <f t="shared" si="1"/>
        <v>131.683184924415</v>
      </c>
      <c r="I22" s="29">
        <f t="shared" si="2"/>
        <v>131.683184924415</v>
      </c>
    </row>
    <row r="23" spans="1:9" ht="78" customHeight="1">
      <c r="A23" s="27">
        <v>22130000</v>
      </c>
      <c r="B23" s="32" t="s">
        <v>39</v>
      </c>
      <c r="C23" s="66">
        <v>2500</v>
      </c>
      <c r="D23" s="66">
        <v>2500</v>
      </c>
      <c r="E23" s="66">
        <v>2500</v>
      </c>
      <c r="F23" s="66">
        <v>2723.27</v>
      </c>
      <c r="G23" s="29">
        <f t="shared" si="0"/>
        <v>108.93079999999999</v>
      </c>
      <c r="H23" s="29">
        <f t="shared" si="1"/>
        <v>108.93079999999999</v>
      </c>
      <c r="I23" s="29">
        <f t="shared" si="2"/>
        <v>108.93079999999999</v>
      </c>
    </row>
    <row r="24" spans="1:9" ht="18.75">
      <c r="A24" s="33">
        <v>24060000</v>
      </c>
      <c r="B24" s="34" t="s">
        <v>20</v>
      </c>
      <c r="C24" s="66">
        <v>3720</v>
      </c>
      <c r="D24" s="66">
        <v>6500</v>
      </c>
      <c r="E24" s="66">
        <v>6500</v>
      </c>
      <c r="F24" s="66">
        <v>57376.03</v>
      </c>
      <c r="G24" s="29">
        <f t="shared" si="0"/>
        <v>1542.3663978494624</v>
      </c>
      <c r="H24" s="29">
        <f>F24/D24*100</f>
        <v>882.7081538461538</v>
      </c>
      <c r="I24" s="29">
        <f>F24/E24*100</f>
        <v>882.7081538461538</v>
      </c>
    </row>
    <row r="25" spans="1:9" ht="18.75">
      <c r="A25" s="35"/>
      <c r="B25" s="36" t="s">
        <v>3</v>
      </c>
      <c r="C25" s="37">
        <f>C7+C17</f>
        <v>51538200</v>
      </c>
      <c r="D25" s="37">
        <f>D7+D17</f>
        <v>52691820</v>
      </c>
      <c r="E25" s="37">
        <f>E7+E17</f>
        <v>52691820</v>
      </c>
      <c r="F25" s="37">
        <f>F7+F17</f>
        <v>57829352.83</v>
      </c>
      <c r="G25" s="37">
        <f t="shared" si="0"/>
        <v>112.20677639110409</v>
      </c>
      <c r="H25" s="37">
        <f t="shared" si="1"/>
        <v>109.7501525473973</v>
      </c>
      <c r="I25" s="37">
        <f t="shared" si="2"/>
        <v>109.7501525473973</v>
      </c>
    </row>
    <row r="26" spans="1:9" ht="19.5">
      <c r="A26" s="38">
        <v>40000000</v>
      </c>
      <c r="B26" s="39" t="s">
        <v>10</v>
      </c>
      <c r="C26" s="54">
        <f>C27+C34+C32</f>
        <v>26219300</v>
      </c>
      <c r="D26" s="54">
        <f>D27+D34+D32</f>
        <v>37239181</v>
      </c>
      <c r="E26" s="54">
        <f>E27+E34+E32</f>
        <v>37239181</v>
      </c>
      <c r="F26" s="54">
        <f>F27+F34+F32</f>
        <v>36911705.06</v>
      </c>
      <c r="G26" s="54">
        <f t="shared" si="0"/>
        <v>140.78066561654964</v>
      </c>
      <c r="H26" s="54">
        <f t="shared" si="1"/>
        <v>99.12061454842414</v>
      </c>
      <c r="I26" s="54">
        <f t="shared" si="2"/>
        <v>99.12061454842414</v>
      </c>
    </row>
    <row r="27" spans="1:9" ht="19.5">
      <c r="A27" s="38">
        <v>41030000</v>
      </c>
      <c r="B27" s="40" t="s">
        <v>50</v>
      </c>
      <c r="C27" s="54">
        <f>SUM(C28:C31)</f>
        <v>26140600</v>
      </c>
      <c r="D27" s="54">
        <f>SUM(D28:D31)</f>
        <v>34542110</v>
      </c>
      <c r="E27" s="54">
        <f>SUM(E28:E31)</f>
        <v>34542110</v>
      </c>
      <c r="F27" s="54">
        <f>SUM(F28:F31)</f>
        <v>34282243.06</v>
      </c>
      <c r="G27" s="54">
        <f t="shared" si="0"/>
        <v>131.14558602327415</v>
      </c>
      <c r="H27" s="54">
        <f t="shared" si="1"/>
        <v>99.24768075835553</v>
      </c>
      <c r="I27" s="54">
        <f t="shared" si="2"/>
        <v>99.24768075835553</v>
      </c>
    </row>
    <row r="28" spans="1:9" ht="38.25" customHeight="1">
      <c r="A28" s="41">
        <v>41033200</v>
      </c>
      <c r="B28" s="42" t="s">
        <v>43</v>
      </c>
      <c r="C28" s="66">
        <v>0</v>
      </c>
      <c r="D28" s="66">
        <v>4509600</v>
      </c>
      <c r="E28" s="66">
        <v>4509600</v>
      </c>
      <c r="F28" s="66">
        <v>4496477.65</v>
      </c>
      <c r="G28" s="29"/>
      <c r="H28" s="29">
        <f t="shared" si="1"/>
        <v>99.70901299450064</v>
      </c>
      <c r="I28" s="29">
        <f t="shared" si="2"/>
        <v>99.70901299450064</v>
      </c>
    </row>
    <row r="29" spans="1:9" ht="19.5" customHeight="1">
      <c r="A29" s="43">
        <v>41033900</v>
      </c>
      <c r="B29" s="44" t="s">
        <v>32</v>
      </c>
      <c r="C29" s="66">
        <v>18919700</v>
      </c>
      <c r="D29" s="66">
        <v>18919700</v>
      </c>
      <c r="E29" s="66">
        <v>18919700</v>
      </c>
      <c r="F29" s="66">
        <v>18919700</v>
      </c>
      <c r="G29" s="29">
        <f t="shared" si="0"/>
        <v>100</v>
      </c>
      <c r="H29" s="29">
        <f t="shared" si="1"/>
        <v>100</v>
      </c>
      <c r="I29" s="29">
        <f t="shared" si="2"/>
        <v>100</v>
      </c>
    </row>
    <row r="30" spans="1:9" ht="20.25" customHeight="1">
      <c r="A30" s="43">
        <v>41034200</v>
      </c>
      <c r="B30" s="45" t="s">
        <v>33</v>
      </c>
      <c r="C30" s="66">
        <v>7220900</v>
      </c>
      <c r="D30" s="66">
        <v>7220900</v>
      </c>
      <c r="E30" s="66">
        <v>7220900</v>
      </c>
      <c r="F30" s="66">
        <v>7220900</v>
      </c>
      <c r="G30" s="29">
        <f t="shared" si="0"/>
        <v>100</v>
      </c>
      <c r="H30" s="29">
        <f t="shared" si="1"/>
        <v>100</v>
      </c>
      <c r="I30" s="29">
        <f t="shared" si="2"/>
        <v>100</v>
      </c>
    </row>
    <row r="31" spans="1:9" ht="39" customHeight="1">
      <c r="A31" s="43">
        <v>41034500</v>
      </c>
      <c r="B31" s="46" t="s">
        <v>40</v>
      </c>
      <c r="C31" s="66">
        <v>0</v>
      </c>
      <c r="D31" s="66">
        <v>3891910</v>
      </c>
      <c r="E31" s="66">
        <v>3891910</v>
      </c>
      <c r="F31" s="66">
        <v>3645165.41</v>
      </c>
      <c r="G31" s="29"/>
      <c r="H31" s="29">
        <f t="shared" si="1"/>
        <v>93.66006433858955</v>
      </c>
      <c r="I31" s="29">
        <f t="shared" si="2"/>
        <v>93.66006433858955</v>
      </c>
    </row>
    <row r="32" spans="1:9" ht="19.5">
      <c r="A32" s="64">
        <v>41040000</v>
      </c>
      <c r="B32" s="64" t="s">
        <v>51</v>
      </c>
      <c r="C32" s="65">
        <f>SUM(C33)</f>
        <v>0</v>
      </c>
      <c r="D32" s="65">
        <f>SUM(D33)</f>
        <v>1153200</v>
      </c>
      <c r="E32" s="65">
        <f>SUM(E33)</f>
        <v>1153200</v>
      </c>
      <c r="F32" s="65">
        <f>SUM(F33)</f>
        <v>1153200</v>
      </c>
      <c r="G32" s="54"/>
      <c r="H32" s="54">
        <f>F32/D32*100</f>
        <v>100</v>
      </c>
      <c r="I32" s="54">
        <f>F32/E32*100</f>
        <v>100</v>
      </c>
    </row>
    <row r="33" spans="1:9" ht="57" customHeight="1">
      <c r="A33" s="41">
        <v>41040200</v>
      </c>
      <c r="B33" s="18" t="s">
        <v>52</v>
      </c>
      <c r="C33" s="66"/>
      <c r="D33" s="66">
        <v>1153200</v>
      </c>
      <c r="E33" s="66">
        <v>1153200</v>
      </c>
      <c r="F33" s="66">
        <v>1153200</v>
      </c>
      <c r="G33" s="29"/>
      <c r="H33" s="29">
        <f>F33/D33*100</f>
        <v>100</v>
      </c>
      <c r="I33" s="29">
        <f>F33/E33*100</f>
        <v>100</v>
      </c>
    </row>
    <row r="34" spans="1:9" ht="19.5">
      <c r="A34" s="64">
        <v>41050000</v>
      </c>
      <c r="B34" s="64" t="s">
        <v>53</v>
      </c>
      <c r="C34" s="65">
        <f>SUM(C35:C40)</f>
        <v>78700</v>
      </c>
      <c r="D34" s="65">
        <f>SUM(D35:D40)</f>
        <v>1543871</v>
      </c>
      <c r="E34" s="65">
        <f>SUM(E35:E40)</f>
        <v>1543871</v>
      </c>
      <c r="F34" s="65">
        <f>SUM(F35:F40)</f>
        <v>1476262</v>
      </c>
      <c r="G34" s="54">
        <f>F34/C34*100</f>
        <v>1875.8094027954257</v>
      </c>
      <c r="H34" s="54">
        <f>F34/D34*100</f>
        <v>95.62081287879623</v>
      </c>
      <c r="I34" s="54">
        <f>F34/E34*100</f>
        <v>95.62081287879623</v>
      </c>
    </row>
    <row r="35" spans="1:9" ht="37.5" customHeight="1">
      <c r="A35" s="43">
        <v>41051100</v>
      </c>
      <c r="B35" s="61" t="s">
        <v>42</v>
      </c>
      <c r="C35" s="66">
        <v>0</v>
      </c>
      <c r="D35" s="66">
        <v>584800</v>
      </c>
      <c r="E35" s="66">
        <v>584800</v>
      </c>
      <c r="F35" s="66">
        <v>584800</v>
      </c>
      <c r="G35" s="29"/>
      <c r="H35" s="29">
        <f t="shared" si="1"/>
        <v>100</v>
      </c>
      <c r="I35" s="29">
        <f t="shared" si="2"/>
        <v>100</v>
      </c>
    </row>
    <row r="36" spans="1:9" ht="55.5" customHeight="1">
      <c r="A36" s="62">
        <v>41051200</v>
      </c>
      <c r="B36" s="63" t="s">
        <v>27</v>
      </c>
      <c r="C36" s="67">
        <v>78700</v>
      </c>
      <c r="D36" s="66">
        <v>78700</v>
      </c>
      <c r="E36" s="66">
        <v>78700</v>
      </c>
      <c r="F36" s="66">
        <v>78700</v>
      </c>
      <c r="G36" s="29">
        <f t="shared" si="0"/>
        <v>100</v>
      </c>
      <c r="H36" s="29">
        <f t="shared" si="1"/>
        <v>100</v>
      </c>
      <c r="I36" s="29">
        <f t="shared" si="2"/>
        <v>100</v>
      </c>
    </row>
    <row r="37" spans="1:9" ht="57" customHeight="1">
      <c r="A37" s="41">
        <v>41051400</v>
      </c>
      <c r="B37" s="60" t="s">
        <v>44</v>
      </c>
      <c r="C37" s="66">
        <v>0</v>
      </c>
      <c r="D37" s="66">
        <v>379318</v>
      </c>
      <c r="E37" s="66">
        <v>379318</v>
      </c>
      <c r="F37" s="66">
        <v>379318</v>
      </c>
      <c r="G37" s="29"/>
      <c r="H37" s="29">
        <f t="shared" si="1"/>
        <v>100</v>
      </c>
      <c r="I37" s="29">
        <f t="shared" si="2"/>
        <v>100</v>
      </c>
    </row>
    <row r="38" spans="1:9" ht="18.75" customHeight="1">
      <c r="A38" s="41">
        <v>41053900</v>
      </c>
      <c r="B38" s="47" t="s">
        <v>45</v>
      </c>
      <c r="C38" s="66">
        <v>0</v>
      </c>
      <c r="D38" s="66">
        <v>92500</v>
      </c>
      <c r="E38" s="66">
        <v>92500</v>
      </c>
      <c r="F38" s="66">
        <v>92444</v>
      </c>
      <c r="G38" s="29"/>
      <c r="H38" s="29">
        <f t="shared" si="1"/>
        <v>99.93945945945946</v>
      </c>
      <c r="I38" s="29">
        <f t="shared" si="2"/>
        <v>99.93945945945946</v>
      </c>
    </row>
    <row r="39" spans="1:9" ht="57" customHeight="1" hidden="1">
      <c r="A39" s="41">
        <v>41054300</v>
      </c>
      <c r="B39" s="47" t="s">
        <v>46</v>
      </c>
      <c r="C39" s="66">
        <v>0</v>
      </c>
      <c r="D39" s="66"/>
      <c r="E39" s="66"/>
      <c r="F39" s="66">
        <v>0</v>
      </c>
      <c r="G39" s="54"/>
      <c r="H39" s="29" t="e">
        <f t="shared" si="1"/>
        <v>#DIV/0!</v>
      </c>
      <c r="I39" s="29" t="e">
        <f t="shared" si="2"/>
        <v>#DIV/0!</v>
      </c>
    </row>
    <row r="40" spans="1:9" ht="39" customHeight="1">
      <c r="A40" s="41">
        <v>41054300</v>
      </c>
      <c r="B40" s="47" t="s">
        <v>46</v>
      </c>
      <c r="C40" s="66"/>
      <c r="D40" s="66">
        <v>408553</v>
      </c>
      <c r="E40" s="66">
        <v>408553</v>
      </c>
      <c r="F40" s="66">
        <v>341000</v>
      </c>
      <c r="G40" s="54"/>
      <c r="H40" s="29">
        <f t="shared" si="1"/>
        <v>83.46530315528217</v>
      </c>
      <c r="I40" s="29">
        <f t="shared" si="2"/>
        <v>83.46530315528217</v>
      </c>
    </row>
    <row r="41" spans="1:9" ht="18.75">
      <c r="A41" s="48"/>
      <c r="B41" s="49" t="s">
        <v>7</v>
      </c>
      <c r="C41" s="37">
        <f>C25+C26</f>
        <v>77757500</v>
      </c>
      <c r="D41" s="37">
        <f>D25+D26</f>
        <v>89931001</v>
      </c>
      <c r="E41" s="37">
        <f>E25+E26</f>
        <v>89931001</v>
      </c>
      <c r="F41" s="37">
        <f>F25+F26</f>
        <v>94741057.89</v>
      </c>
      <c r="G41" s="37">
        <f t="shared" si="0"/>
        <v>121.84169744397646</v>
      </c>
      <c r="H41" s="37">
        <f t="shared" si="1"/>
        <v>105.34860819574332</v>
      </c>
      <c r="I41" s="37">
        <f t="shared" si="2"/>
        <v>105.34860819574332</v>
      </c>
    </row>
    <row r="42" spans="1:9" ht="18.75">
      <c r="A42" s="50"/>
      <c r="B42" s="51" t="s">
        <v>8</v>
      </c>
      <c r="C42" s="37">
        <f>C43+C45+C49</f>
        <v>1002965</v>
      </c>
      <c r="D42" s="37">
        <f>D43+D45+D49</f>
        <v>1002965</v>
      </c>
      <c r="E42" s="37">
        <f>E43+E45+E49</f>
        <v>1002965</v>
      </c>
      <c r="F42" s="37">
        <f>F43+F45+F49</f>
        <v>2297031.02</v>
      </c>
      <c r="G42" s="37">
        <f t="shared" si="0"/>
        <v>229.02404570448618</v>
      </c>
      <c r="H42" s="37">
        <f t="shared" si="1"/>
        <v>229.02404570448618</v>
      </c>
      <c r="I42" s="37">
        <f t="shared" si="2"/>
        <v>229.02404570448618</v>
      </c>
    </row>
    <row r="43" spans="1:9" ht="18.75">
      <c r="A43" s="52" t="s">
        <v>0</v>
      </c>
      <c r="B43" s="53" t="s">
        <v>1</v>
      </c>
      <c r="C43" s="54">
        <f>C44</f>
        <v>52900</v>
      </c>
      <c r="D43" s="54">
        <f>D44</f>
        <v>52900</v>
      </c>
      <c r="E43" s="54">
        <f>E44</f>
        <v>52900</v>
      </c>
      <c r="F43" s="54">
        <f>F44</f>
        <v>55810.83</v>
      </c>
      <c r="G43" s="54">
        <f t="shared" si="0"/>
        <v>105.50251417769377</v>
      </c>
      <c r="H43" s="54">
        <f t="shared" si="1"/>
        <v>105.50251417769377</v>
      </c>
      <c r="I43" s="54">
        <f t="shared" si="2"/>
        <v>105.50251417769377</v>
      </c>
    </row>
    <row r="44" spans="1:9" ht="18.75">
      <c r="A44" s="55">
        <v>19010000</v>
      </c>
      <c r="B44" s="56" t="s">
        <v>23</v>
      </c>
      <c r="C44" s="66">
        <v>52900</v>
      </c>
      <c r="D44" s="66">
        <v>52900</v>
      </c>
      <c r="E44" s="66">
        <v>52900</v>
      </c>
      <c r="F44" s="66">
        <v>55810.83</v>
      </c>
      <c r="G44" s="29">
        <f t="shared" si="0"/>
        <v>105.50251417769377</v>
      </c>
      <c r="H44" s="29">
        <f t="shared" si="1"/>
        <v>105.50251417769377</v>
      </c>
      <c r="I44" s="29">
        <f t="shared" si="2"/>
        <v>105.50251417769377</v>
      </c>
    </row>
    <row r="45" spans="1:9" ht="18.75">
      <c r="A45" s="25">
        <v>20000000</v>
      </c>
      <c r="B45" s="26" t="s">
        <v>2</v>
      </c>
      <c r="C45" s="54">
        <f>SUM(C46:C48)</f>
        <v>950065</v>
      </c>
      <c r="D45" s="54">
        <f>SUM(D46:D48)</f>
        <v>950065</v>
      </c>
      <c r="E45" s="54">
        <f>SUM(E46:E48)</f>
        <v>950065</v>
      </c>
      <c r="F45" s="54">
        <f>SUM(F46:F48)</f>
        <v>2198513.28</v>
      </c>
      <c r="G45" s="54">
        <f t="shared" si="0"/>
        <v>231.4066174419645</v>
      </c>
      <c r="H45" s="54">
        <f t="shared" si="1"/>
        <v>231.4066174419645</v>
      </c>
      <c r="I45" s="54">
        <f t="shared" si="2"/>
        <v>231.4066174419645</v>
      </c>
    </row>
    <row r="46" spans="1:9" ht="37.5">
      <c r="A46" s="17">
        <v>21110000</v>
      </c>
      <c r="B46" s="18" t="s">
        <v>48</v>
      </c>
      <c r="C46" s="54"/>
      <c r="D46" s="54"/>
      <c r="E46" s="54"/>
      <c r="F46" s="29">
        <v>1480.64</v>
      </c>
      <c r="G46" s="54"/>
      <c r="H46" s="54"/>
      <c r="I46" s="54"/>
    </row>
    <row r="47" spans="1:9" ht="18.75">
      <c r="A47" s="55">
        <v>24060000</v>
      </c>
      <c r="B47" s="56" t="s">
        <v>20</v>
      </c>
      <c r="C47" s="66">
        <v>2500</v>
      </c>
      <c r="D47" s="66">
        <v>2500</v>
      </c>
      <c r="E47" s="66">
        <v>2500</v>
      </c>
      <c r="F47" s="66">
        <v>80971.99</v>
      </c>
      <c r="G47" s="29">
        <f t="shared" si="0"/>
        <v>3238.8795999999998</v>
      </c>
      <c r="H47" s="29">
        <f t="shared" si="1"/>
        <v>3238.8795999999998</v>
      </c>
      <c r="I47" s="29">
        <f>F47/E47*100</f>
        <v>3238.8795999999998</v>
      </c>
    </row>
    <row r="48" spans="1:9" ht="18.75">
      <c r="A48" s="55">
        <v>25000000</v>
      </c>
      <c r="B48" s="56" t="s">
        <v>24</v>
      </c>
      <c r="C48" s="66">
        <v>947565</v>
      </c>
      <c r="D48" s="66">
        <v>947565</v>
      </c>
      <c r="E48" s="66">
        <v>947565</v>
      </c>
      <c r="F48" s="66">
        <v>2116060.65</v>
      </c>
      <c r="G48" s="29">
        <f t="shared" si="0"/>
        <v>223.3156195089519</v>
      </c>
      <c r="H48" s="29">
        <f t="shared" si="1"/>
        <v>223.3156195089519</v>
      </c>
      <c r="I48" s="29">
        <f>F48/E48*100</f>
        <v>223.3156195089519</v>
      </c>
    </row>
    <row r="49" spans="1:9" ht="18.75">
      <c r="A49" s="57">
        <v>30000000</v>
      </c>
      <c r="B49" s="58" t="s">
        <v>25</v>
      </c>
      <c r="C49" s="59">
        <f>C50</f>
        <v>0</v>
      </c>
      <c r="D49" s="59">
        <f>D50</f>
        <v>0</v>
      </c>
      <c r="E49" s="59">
        <f>E50</f>
        <v>0</v>
      </c>
      <c r="F49" s="59">
        <f>F50</f>
        <v>42706.91</v>
      </c>
      <c r="G49" s="54"/>
      <c r="H49" s="54"/>
      <c r="I49" s="29"/>
    </row>
    <row r="50" spans="1:9" s="2" customFormat="1" ht="18.75">
      <c r="A50" s="55">
        <v>33010000</v>
      </c>
      <c r="B50" s="56" t="s">
        <v>26</v>
      </c>
      <c r="C50" s="66">
        <v>0</v>
      </c>
      <c r="D50" s="66">
        <v>0</v>
      </c>
      <c r="E50" s="66">
        <v>0</v>
      </c>
      <c r="F50" s="66">
        <v>42706.91</v>
      </c>
      <c r="G50" s="54"/>
      <c r="H50" s="54"/>
      <c r="I50" s="29"/>
    </row>
    <row r="51" spans="1:9" ht="18.75">
      <c r="A51" s="13"/>
      <c r="B51" s="14" t="s">
        <v>9</v>
      </c>
      <c r="C51" s="16">
        <f>C41+C42</f>
        <v>78760465</v>
      </c>
      <c r="D51" s="16">
        <f>D41+D42</f>
        <v>90933966</v>
      </c>
      <c r="E51" s="16">
        <f>E41+E42</f>
        <v>90933966</v>
      </c>
      <c r="F51" s="16">
        <f>F41+F42</f>
        <v>97038088.91</v>
      </c>
      <c r="G51" s="16">
        <f t="shared" si="0"/>
        <v>123.20659725663123</v>
      </c>
      <c r="H51" s="16">
        <f t="shared" si="1"/>
        <v>106.71269843217878</v>
      </c>
      <c r="I51" s="16">
        <f>F51/E51*100</f>
        <v>106.71269843217878</v>
      </c>
    </row>
    <row r="52" spans="1:9" ht="18.75">
      <c r="A52" s="4"/>
      <c r="B52" s="4"/>
      <c r="C52" s="4"/>
      <c r="D52" s="4"/>
      <c r="E52" s="4"/>
      <c r="F52" s="4"/>
      <c r="G52" s="4"/>
      <c r="H52" s="4"/>
      <c r="I52" s="4"/>
    </row>
    <row r="53" spans="1:9" ht="27.75" customHeight="1">
      <c r="A53" s="4"/>
      <c r="B53" s="68" t="s">
        <v>54</v>
      </c>
      <c r="C53" s="68"/>
      <c r="D53" s="68"/>
      <c r="E53" s="68"/>
      <c r="F53" s="68"/>
      <c r="G53" s="68"/>
      <c r="H53" s="68"/>
      <c r="I53" s="68"/>
    </row>
    <row r="54" spans="1:9" ht="18.75">
      <c r="A54" s="4"/>
      <c r="B54" s="4"/>
      <c r="C54" s="4"/>
      <c r="D54" s="4"/>
      <c r="E54" s="4"/>
      <c r="F54" s="4"/>
      <c r="G54" s="4"/>
      <c r="H54" s="4"/>
      <c r="I54" s="4"/>
    </row>
    <row r="55" spans="1:9" ht="18.75">
      <c r="A55" s="4"/>
      <c r="B55" s="4"/>
      <c r="C55" s="4"/>
      <c r="D55" s="4"/>
      <c r="E55" s="4"/>
      <c r="F55" s="4"/>
      <c r="G55" s="4"/>
      <c r="H55" s="4"/>
      <c r="I55" s="4"/>
    </row>
  </sheetData>
  <sheetProtection/>
  <mergeCells count="3">
    <mergeCell ref="A3:I3"/>
    <mergeCell ref="F1:G1"/>
    <mergeCell ref="B53:I53"/>
  </mergeCells>
  <printOptions horizontalCentered="1"/>
  <pageMargins left="0.1968503937007874" right="0.15748031496062992" top="0.9448818897637796" bottom="0.2362204724409449" header="0.9448818897637796" footer="0.2362204724409449"/>
  <pageSetup horizontalDpi="600" verticalDpi="600" orientation="landscape" paperSize="9" scale="70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MFU251906</dc:creator>
  <cp:keywords/>
  <dc:description/>
  <cp:lastModifiedBy>Пользователь Windows</cp:lastModifiedBy>
  <cp:lastPrinted>2020-01-23T10:22:00Z</cp:lastPrinted>
  <dcterms:created xsi:type="dcterms:W3CDTF">2005-10-25T10:38:00Z</dcterms:created>
  <dcterms:modified xsi:type="dcterms:W3CDTF">2020-01-23T10:22:35Z</dcterms:modified>
  <cp:category/>
  <cp:version/>
  <cp:contentType/>
  <cp:contentStatus/>
</cp:coreProperties>
</file>