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7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'dod5'!$A$1:$AG$32</definedName>
    <definedName name="_xlnm.Print_Area" localSheetId="5">'dod6'!$A$1:$J$41</definedName>
    <definedName name="_xlnm.Print_Area" localSheetId="6">'dod7  '!$A$1:$J$36</definedName>
  </definedNames>
  <calcPr fullCalcOnLoad="1"/>
</workbook>
</file>

<file path=xl/sharedStrings.xml><?xml version="1.0" encoding="utf-8"?>
<sst xmlns="http://schemas.openxmlformats.org/spreadsheetml/2006/main" count="751" uniqueCount="427">
  <si>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</si>
  <si>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</si>
  <si>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</si>
  <si>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</si>
  <si>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</si>
  <si>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</si>
  <si>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</si>
  <si>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</si>
  <si>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</si>
  <si>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</si>
  <si>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</si>
  <si>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</si>
  <si>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</si>
  <si>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</si>
  <si>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</si>
  <si>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</si>
  <si>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</si>
  <si>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</si>
  <si>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</si>
  <si>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</si>
  <si>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</si>
  <si>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</si>
  <si>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</si>
  <si>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</si>
  <si>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</si>
  <si>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</si>
  <si>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</si>
  <si>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</si>
  <si>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</si>
  <si>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</si>
  <si>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</si>
  <si>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</si>
  <si>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>0111</t>
  </si>
  <si>
    <t>з них</t>
  </si>
  <si>
    <t>Надання інших внутрішніх кредитів</t>
  </si>
  <si>
    <t>4113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</si>
  <si>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</si>
  <si>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</si>
  <si>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</si>
  <si>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</si>
  <si>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</si>
  <si>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</si>
  <si>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</si>
  <si>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</si>
  <si>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</si>
  <si>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</si>
  <si>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</si>
  <si>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</si>
  <si>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</si>
  <si>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</si>
  <si>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</si>
  <si>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</si>
  <si>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</si>
  <si>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</si>
  <si>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</si>
  <si>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</si>
  <si>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</si>
  <si>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</si>
  <si>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</si>
  <si>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</si>
  <si>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</si>
  <si>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</si>
  <si>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</si>
  <si>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</si>
  <si>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</si>
  <si>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</si>
  <si>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</si>
  <si>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</si>
  <si>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</si>
  <si>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</si>
  <si>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</si>
  <si>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</si>
  <si>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</si>
  <si>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</si>
  <si>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</si>
  <si>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</si>
  <si>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</si>
  <si>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</si>
  <si>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</si>
  <si>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</si>
  <si>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</si>
  <si>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</si>
  <si>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</si>
  <si>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</si>
  <si>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</si>
  <si>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</si>
  <si>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</si>
  <si>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</si>
  <si>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</si>
  <si>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</si>
  <si>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</si>
  <si>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</si>
  <si>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</si>
  <si>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</si>
  <si>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</si>
  <si>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</si>
  <si>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</si>
  <si>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</si>
  <si>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</si>
  <si>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</si>
  <si>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</si>
  <si>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</si>
  <si>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</si>
  <si>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</si>
  <si>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</si>
  <si>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</si>
  <si>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</si>
  <si>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</si>
  <si>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</si>
  <si>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</si>
  <si>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</si>
  <si>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</si>
  <si>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</si>
  <si>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</si>
  <si>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</si>
  <si>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</si>
  <si>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</si>
  <si>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</si>
  <si>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</si>
  <si>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</si>
  <si>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</si>
  <si>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</si>
  <si>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</si>
  <si>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</si>
  <si>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</si>
  <si>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</si>
  <si>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</si>
  <si>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</si>
  <si>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</si>
  <si>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</si>
  <si>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</si>
  <si>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</si>
  <si>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</si>
  <si>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</si>
  <si>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</si>
  <si>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</si>
  <si>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</si>
  <si>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</si>
  <si>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</si>
  <si>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</si>
  <si>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</si>
  <si>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</si>
  <si>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</si>
  <si>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</si>
  <si>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</si>
  <si>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</si>
  <si>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</si>
  <si>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</si>
  <si>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</si>
  <si>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0611090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</si>
  <si>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</si>
  <si>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</si>
  <si>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</si>
  <si>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</si>
  <si>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</si>
  <si>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</si>
  <si>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</si>
  <si>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</si>
  <si>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</si>
  <si>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</si>
  <si>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</si>
  <si>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</si>
  <si>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</si>
  <si>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</si>
  <si>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</si>
  <si>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</si>
  <si>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</si>
  <si>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</si>
  <si>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</si>
  <si>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</si>
  <si>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</si>
  <si>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</si>
  <si>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</si>
  <si>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</si>
  <si>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>Утримання  трудового архіву</t>
  </si>
  <si>
    <t>Утримання районної  ради</t>
  </si>
  <si>
    <t>Додаток 3</t>
  </si>
  <si>
    <t>Додаток 4</t>
  </si>
  <si>
    <t>Додаток 5</t>
  </si>
  <si>
    <t>(грн)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</si>
  <si>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</si>
  <si>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</si>
  <si>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</si>
  <si>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</si>
  <si>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</si>
  <si>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</si>
  <si>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</si>
  <si>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</si>
  <si>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</si>
  <si>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</si>
  <si>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</si>
  <si>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</si>
  <si>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 xml:space="preserve">Інші дотації з місцевого бюджету на: </t>
  </si>
  <si>
    <t>Додаток 7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</si>
  <si>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</si>
  <si>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</si>
  <si>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</si>
  <si>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</si>
  <si>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</si>
  <si>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</si>
  <si>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</si>
  <si>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</si>
  <si>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</si>
  <si>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</si>
  <si>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</si>
  <si>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</si>
  <si>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</si>
  <si>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субвенції загального фонду на:*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</si>
  <si>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</si>
  <si>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</si>
  <si>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</si>
  <si>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</si>
  <si>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</si>
  <si>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</si>
  <si>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</si>
  <si>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</si>
  <si>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</si>
  <si>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</si>
  <si>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</si>
  <si>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</si>
  <si>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</si>
  <si>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</si>
  <si>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</si>
  <si>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</si>
  <si>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</si>
  <si>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</si>
  <si>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</si>
  <si>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</si>
  <si>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</si>
  <si>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</si>
  <si>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</si>
  <si>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</si>
  <si>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</si>
  <si>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</si>
  <si>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</si>
  <si>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</si>
  <si>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</si>
  <si>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</si>
  <si>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</si>
  <si>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</si>
  <si>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(грн.)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</si>
  <si>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</si>
  <si>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</si>
  <si>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</si>
  <si>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</si>
  <si>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</si>
  <si>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</si>
  <si>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</si>
  <si>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</si>
  <si>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 xml:space="preserve">Капітальні видатки </t>
  </si>
  <si>
    <t>Кошти, що передаються із загального фонду бюджету до бюджету розвитку (спеціального фонду)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</si>
  <si>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</si>
  <si>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</si>
  <si>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</si>
  <si>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</si>
  <si>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</si>
  <si>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</si>
  <si>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</si>
  <si>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</si>
  <si>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Утримання КНП Срібнянсь кий ЦПМСД</t>
  </si>
  <si>
    <t>Разом доходів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</si>
  <si>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</si>
  <si>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</si>
  <si>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</si>
  <si>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Усього доходів (без урахування міжбюджетних трансфертів)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</si>
  <si>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</si>
  <si>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</si>
  <si>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</si>
  <si>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</si>
  <si>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</si>
  <si>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</si>
  <si>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</si>
  <si>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</si>
  <si>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</si>
  <si>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</si>
  <si>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</si>
  <si>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</si>
  <si>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</si>
  <si>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</si>
  <si>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</si>
  <si>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</si>
  <si>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</si>
  <si>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</si>
  <si>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</si>
  <si>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</si>
  <si>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</si>
  <si>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</si>
  <si>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</si>
  <si>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</si>
  <si>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</si>
  <si>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</si>
  <si>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</si>
  <si>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</si>
  <si>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</si>
  <si>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1017363</t>
  </si>
  <si>
    <t>Секретар  ради</t>
  </si>
  <si>
    <t>І.МАРТИНЮК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</si>
  <si>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</si>
  <si>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</si>
  <si>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</si>
  <si>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</si>
  <si>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</si>
  <si>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</si>
  <si>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</si>
  <si>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</si>
  <si>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</si>
  <si>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</si>
  <si>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разом</t>
  </si>
  <si>
    <t>Кредитування, усього</t>
  </si>
  <si>
    <t>Міжбюджетні трансферти  місцевого бюджету Срібнянської селищної об'єднаної територіальної громади на  2020 рік</t>
  </si>
  <si>
    <t>Код  бюджету</t>
  </si>
  <si>
    <t>найменування трансферту</t>
  </si>
  <si>
    <t>код Класифікації доходів бюджету</t>
  </si>
  <si>
    <t xml:space="preserve">  </t>
  </si>
  <si>
    <t>Розподіл коштів бюджету розвитку місцевого бюджету Срібнянської селищної об'єднаної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2020 році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</si>
  <si>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</si>
  <si>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</si>
  <si>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</si>
  <si>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</si>
  <si>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</si>
  <si>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</si>
  <si>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</si>
  <si>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</si>
  <si>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компенсацію проїзду  учасникам ЧАЕС</t>
  </si>
  <si>
    <t xml:space="preserve">На  забезпечення припаратами хворих на нецукровий діабет </t>
  </si>
  <si>
    <t>На надання матеріальної допомоги для проведення капіт. ремонту власних житлових будинків та квартир особам з інвал. внаслідок війни та прирів. до них осіб</t>
  </si>
  <si>
    <t>На компенсацію за навчання  лікаря</t>
  </si>
  <si>
    <t>0117330</t>
  </si>
  <si>
    <t>Будівництво  інших об`єктів комунальної власності</t>
  </si>
  <si>
    <t xml:space="preserve">Виготовлення робочого проекту "Капітальний ремонт проїздної частини автомобільної дороги комунальної власності по вул.Яровій в смт Срібне , Срібнянського району,Чернігівської області" </t>
  </si>
  <si>
    <t>0615012</t>
  </si>
  <si>
    <t>Проведення навчально-тренувальних зборів і змагань з неолімпійських видів спорту</t>
  </si>
  <si>
    <t>Будівництво інших об'єктів комунальної власності</t>
  </si>
  <si>
    <t>ЛІМІТИ  НА  2020 РІК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</si>
  <si>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</si>
  <si>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</si>
  <si>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</si>
  <si>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</si>
  <si>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</si>
  <si>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 xml:space="preserve">На  забезпечення припаратами хворих на цукровий діабет </t>
  </si>
  <si>
    <t>здійснення  переданих видатків у сфері охорони здоров"я за рахунок коштів медичної  субвенції  на забезпечення цунтралізованих заходів і лікування хвортх на цукровий та нецукровий діабет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</si>
  <si>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</si>
  <si>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</si>
  <si>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</si>
  <si>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 тому числі: 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</si>
  <si>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переданих видатків у сфері охорони здоров`я за рахунок коштів медичної субвенції (на забезпечення централізованих заходів з лікування хворих на цукровий та нецукровий діабет) </t>
  </si>
  <si>
    <t xml:space="preserve"> ** Закон  України "Про Державний бюджет України на 2020 рік "</t>
  </si>
  <si>
    <t>5012</t>
  </si>
  <si>
    <t>Доходи  місцевого бюджету Срібнянської  селищної об'єднаної територіальної громади  на 2020 рік</t>
  </si>
  <si>
    <t>Фінансування  місцевого бюджету Срібнянської  селищної об'єднаної територіальної громади  на 2020 рік</t>
  </si>
  <si>
    <t>Розподіл видатків  місцевого бюджету Срібнянської  селищної об'єднаної територіальної громади  на 2020 рік</t>
  </si>
  <si>
    <t>Кредитування місцевого бюджету Срібнянської  селищної об'єднаної територіальної громади  на 2020 рік</t>
  </si>
  <si>
    <t>Розподіл витрат місцевого бюджету Срібнянської селищної об'єднаної територіальної громади на реалізацію місцевих/регіональних програм у 2020 році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</si>
  <si>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</si>
  <si>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В чому числі : Надання загальної середньої освіти закладами загальної середньої освіти ( у т. ч. з дошкільними підрозділами (відділеннями, групами)), (за рахунок власних надходжень)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</si>
  <si>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коштів субвенції на надання державної підтримки особам з особливими освітніми потребами )</t>
  </si>
  <si>
    <t>Надання загальної середньої освіти закладами загальної середньої освіти ( у т. ч. з дошкільними підрозділами (відділеннями, групами)), ( видатки за рахунок коштів освітної субвенції)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</si>
  <si>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</si>
  <si>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</si>
  <si>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</si>
  <si>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Інше внутрішнє фінансування</t>
  </si>
  <si>
    <t>Одержано</t>
  </si>
  <si>
    <t>Повернено</t>
  </si>
  <si>
    <t>На початок періоду</t>
  </si>
  <si>
    <t>Інші розрахунки</t>
  </si>
  <si>
    <t>Фінансування за рахунок коштів єдиного казначейського рахунку</t>
  </si>
  <si>
    <t>0117130</t>
  </si>
  <si>
    <t>7130</t>
  </si>
  <si>
    <t>0421</t>
  </si>
  <si>
    <t>Здійснення заходів із землеустрою</t>
  </si>
  <si>
    <t>0117310</t>
  </si>
  <si>
    <t>7310</t>
  </si>
  <si>
    <t>Будівництво об`єктів житлово-комунального господарства</t>
  </si>
  <si>
    <t>В тому числі :виконання інвестиційних проектів в рамках здійснення заходів щодо соціально-економічного розвитку окремих територій(  за рахунок залишку  субвенції який склався на 01.01.2020 )</t>
  </si>
  <si>
    <t>0117530</t>
  </si>
  <si>
    <t>7530</t>
  </si>
  <si>
    <t>0460</t>
  </si>
  <si>
    <t>Інші заходи у сфері зв`язку, телекомунікації та інформатики</t>
  </si>
  <si>
    <t xml:space="preserve">В тому числі :виконання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01.01.2020) </t>
  </si>
  <si>
    <t>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</si>
  <si>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0617321</t>
  </si>
  <si>
    <t>7321</t>
  </si>
  <si>
    <t>Будівництво освітніх установ та закладів</t>
  </si>
  <si>
    <t xml:space="preserve">Відшкодування витрат на проїзд громадянам , які отримують програмний гемодіаліз </t>
  </si>
  <si>
    <t>На придбання бензину Первинній медицині для підвозу хворих до м. Прилук для проходження курсу програмного гемодіалізу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</si>
  <si>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залишку коштів субвенції на надання державної підтримки особам з особливими освітніми потребами )</t>
  </si>
  <si>
    <t>в т.ч.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</si>
  <si>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Будівництво міні-футбольного поля зі штучним покриттям по вул.Миру 51. смт Срібне  Срібнянського району Чернігівської області</t>
  </si>
  <si>
    <t xml:space="preserve">Виготовлення робочого проекту "Капітальний ремонт проїздної частини автомобільної дороги комунальної власності  в с.Сокиринці та с.Дігтярі , Срібнянського району,Чернігівської області" </t>
  </si>
  <si>
    <t>Придбання дорожнього катка для потреб Срібнянської об'єднаної територіальної громади</t>
  </si>
  <si>
    <t>Розробка проектно-кошторисної документації на "Капітальний ремонт системи водопостачання з відновленням асфальто-бетонного покриття по  вул.Миру смт Срібне  Чернігівської області."</t>
  </si>
  <si>
    <t>7330</t>
  </si>
  <si>
    <t>Рішення  24 сесії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</si>
  <si>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2020 рік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</si>
  <si>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</si>
  <si>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</si>
  <si>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</si>
  <si>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</si>
  <si>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 xml:space="preserve">*Рішення сесії  "Про обласний бюджет на 2020 рік" 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</si>
  <si>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</si>
  <si>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</si>
  <si>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</si>
  <si>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</si>
  <si>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</si>
  <si>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</si>
  <si>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</si>
  <si>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співфінансування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</si>
  <si>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 ( за рахунок дотації на здійснення переданих з держбюджету видатків з утримання закладів освіти та охорони здоров`я )</t>
  </si>
  <si>
    <t>В тому числі:централізовані заходи з лікування хворих на цукровий та нецукровий діабет( за рахунок власних надходжень)</t>
  </si>
  <si>
    <t>Централізовані заходи з лікування хворих на цукровий та нецукровий діабет (за рахунок субвенції на здійснення підтримки окремих закладів та заходів у системі охорони здоров`я)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</si>
  <si>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</si>
  <si>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здійснення підтримки окремих закладів та заходів у системі охорони здоров`я за рахунок відповідної субвенції з державного бюджету</t>
  </si>
  <si>
    <t>Виготовлення робочого проекту та улаштування системи відеоспостереження зони стадіону смт Срібне, Срібнянського району,Чернігівської області</t>
  </si>
  <si>
    <t>Капітальні видатки (за рахунок субвенції з освітніми потребами)</t>
  </si>
  <si>
    <t>Капітальні видатки (за рахунок субвенції НУШ)</t>
  </si>
  <si>
    <t>Капітальні видатки ( співфінансування субвенції НУШ)</t>
  </si>
  <si>
    <t>Виготовлення робочого проекту "Капітальний ремонт кухні Срібнянської ЗОШ I-III ст. по вул.Миру,51Б,смт.Срібне Срібнянського району Чернігівської області"</t>
  </si>
  <si>
    <t>Виготовлення робочого проекту "Капітальний ремонт кухні Срібнянського ЗДО"Сонечко" по вул.Сонячна,24,смт.Срібне Срібнянського району Чернігівської області"</t>
  </si>
  <si>
    <t>'Надання позашкільної освіти закладами позашкільної освіти, заходи із позашкільної роботи з дітьми</t>
  </si>
  <si>
    <t xml:space="preserve">до рішення двадцять  дев'ятої  сесії сьомого скликання Срібнянської селищної ради </t>
  </si>
  <si>
    <t xml:space="preserve">до рішення двадцять  дев'ятої сесії сьомого скликання              Срібнянської селищної ради </t>
  </si>
  <si>
    <t xml:space="preserve">до рішення двадцять  дев'ятої сесії сьомого скликання                        Срібнянської селищної ради  </t>
  </si>
  <si>
    <t xml:space="preserve">до рішення двадцять  дев'ятої сесії сьомого скликання                                             Срібнянської селищної ради </t>
  </si>
  <si>
    <t xml:space="preserve">до рішення двадцять дев'ятої сесії сьомого скликання                                                  Срібнянської селищної ради </t>
  </si>
  <si>
    <t xml:space="preserve">до рішення двадцять  дев'ятої сесії сьомого скликання Срібнянської селищної ради </t>
  </si>
  <si>
    <t>Програма «Профілактика правопорушень на 2020-2022 роки»</t>
  </si>
  <si>
    <t>Рішення  26 сесії  7 скликання від 19.02.2020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</si>
</sst>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&quot;-&quot;??\ _г_р_н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</numFmts>
  <fonts count="95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3" fillId="3" borderId="0" applyNumberFormat="0" applyBorder="0" applyAlignment="0" applyProtection="0"/>
    <xf numFmtId="0" fontId="66" fillId="4" borderId="0" applyNumberFormat="0" applyBorder="0" applyAlignment="0" applyProtection="0"/>
    <xf numFmtId="0" fontId="3" fillId="5" borderId="0" applyNumberFormat="0" applyBorder="0" applyAlignment="0" applyProtection="0"/>
    <xf numFmtId="0" fontId="66" fillId="6" borderId="0" applyNumberFormat="0" applyBorder="0" applyAlignment="0" applyProtection="0"/>
    <xf numFmtId="0" fontId="3" fillId="7" borderId="0" applyNumberFormat="0" applyBorder="0" applyAlignment="0" applyProtection="0"/>
    <xf numFmtId="0" fontId="66" fillId="8" borderId="0" applyNumberFormat="0" applyBorder="0" applyAlignment="0" applyProtection="0"/>
    <xf numFmtId="0" fontId="3" fillId="3" borderId="0" applyNumberFormat="0" applyBorder="0" applyAlignment="0" applyProtection="0"/>
    <xf numFmtId="0" fontId="66" fillId="9" borderId="0" applyNumberFormat="0" applyBorder="0" applyAlignment="0" applyProtection="0"/>
    <xf numFmtId="0" fontId="3" fillId="10" borderId="0" applyNumberFormat="0" applyBorder="0" applyAlignment="0" applyProtection="0"/>
    <xf numFmtId="0" fontId="66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6" fillId="14" borderId="0" applyNumberFormat="0" applyBorder="0" applyAlignment="0" applyProtection="0"/>
    <xf numFmtId="0" fontId="3" fillId="15" borderId="0" applyNumberFormat="0" applyBorder="0" applyAlignment="0" applyProtection="0"/>
    <xf numFmtId="0" fontId="66" fillId="16" borderId="0" applyNumberFormat="0" applyBorder="0" applyAlignment="0" applyProtection="0"/>
    <xf numFmtId="0" fontId="3" fillId="13" borderId="0" applyNumberFormat="0" applyBorder="0" applyAlignment="0" applyProtection="0"/>
    <xf numFmtId="0" fontId="66" fillId="17" borderId="0" applyNumberFormat="0" applyBorder="0" applyAlignment="0" applyProtection="0"/>
    <xf numFmtId="0" fontId="3" fillId="18" borderId="0" applyNumberFormat="0" applyBorder="0" applyAlignment="0" applyProtection="0"/>
    <xf numFmtId="0" fontId="66" fillId="19" borderId="0" applyNumberFormat="0" applyBorder="0" applyAlignment="0" applyProtection="0"/>
    <xf numFmtId="0" fontId="3" fillId="15" borderId="0" applyNumberFormat="0" applyBorder="0" applyAlignment="0" applyProtection="0"/>
    <xf numFmtId="0" fontId="66" fillId="20" borderId="0" applyNumberFormat="0" applyBorder="0" applyAlignment="0" applyProtection="0"/>
    <xf numFmtId="0" fontId="3" fillId="12" borderId="0" applyNumberFormat="0" applyBorder="0" applyAlignment="0" applyProtection="0"/>
    <xf numFmtId="0" fontId="66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7" fillId="23" borderId="0" applyNumberFormat="0" applyBorder="0" applyAlignment="0" applyProtection="0"/>
    <xf numFmtId="0" fontId="8" fillId="24" borderId="0" applyNumberFormat="0" applyBorder="0" applyAlignment="0" applyProtection="0"/>
    <xf numFmtId="0" fontId="67" fillId="25" borderId="0" applyNumberFormat="0" applyBorder="0" applyAlignment="0" applyProtection="0"/>
    <xf numFmtId="0" fontId="8" fillId="13" borderId="0" applyNumberFormat="0" applyBorder="0" applyAlignment="0" applyProtection="0"/>
    <xf numFmtId="0" fontId="67" fillId="26" borderId="0" applyNumberFormat="0" applyBorder="0" applyAlignment="0" applyProtection="0"/>
    <xf numFmtId="0" fontId="8" fillId="18" borderId="0" applyNumberFormat="0" applyBorder="0" applyAlignment="0" applyProtection="0"/>
    <xf numFmtId="0" fontId="67" fillId="27" borderId="0" applyNumberFormat="0" applyBorder="0" applyAlignment="0" applyProtection="0"/>
    <xf numFmtId="0" fontId="8" fillId="15" borderId="0" applyNumberFormat="0" applyBorder="0" applyAlignment="0" applyProtection="0"/>
    <xf numFmtId="0" fontId="67" fillId="28" borderId="0" applyNumberFormat="0" applyBorder="0" applyAlignment="0" applyProtection="0"/>
    <xf numFmtId="0" fontId="8" fillId="24" borderId="0" applyNumberFormat="0" applyBorder="0" applyAlignment="0" applyProtection="0"/>
    <xf numFmtId="0" fontId="67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  <xf numFmtId="0" fontId="8" fillId="24" borderId="0" applyNumberFormat="0" applyBorder="0" applyAlignment="0" applyProtection="0"/>
    <xf numFmtId="0" fontId="67" fillId="33" borderId="0" applyNumberFormat="0" applyBorder="0" applyAlignment="0" applyProtection="0"/>
    <xf numFmtId="0" fontId="8" fillId="34" borderId="0" applyNumberFormat="0" applyBorder="0" applyAlignment="0" applyProtection="0"/>
    <xf numFmtId="0" fontId="67" fillId="35" borderId="0" applyNumberFormat="0" applyBorder="0" applyAlignment="0" applyProtection="0"/>
    <xf numFmtId="0" fontId="8" fillId="36" borderId="0" applyNumberFormat="0" applyBorder="0" applyAlignment="0" applyProtection="0"/>
    <xf numFmtId="0" fontId="67" fillId="37" borderId="0" applyNumberFormat="0" applyBorder="0" applyAlignment="0" applyProtection="0"/>
    <xf numFmtId="0" fontId="8" fillId="38" borderId="0" applyNumberFormat="0" applyBorder="0" applyAlignment="0" applyProtection="0"/>
    <xf numFmtId="0" fontId="67" fillId="39" borderId="0" applyNumberFormat="0" applyBorder="0" applyAlignment="0" applyProtection="0"/>
    <xf numFmtId="0" fontId="8" fillId="24" borderId="0" applyNumberFormat="0" applyBorder="0" applyAlignment="0" applyProtection="0"/>
    <xf numFmtId="0" fontId="67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68" fillId="42" borderId="2" applyNumberFormat="0" applyAlignment="0" applyProtection="0"/>
    <xf numFmtId="0" fontId="9" fillId="5" borderId="1" applyNumberFormat="0" applyAlignment="0" applyProtection="0"/>
    <xf numFmtId="0" fontId="69" fillId="43" borderId="3" applyNumberFormat="0" applyAlignment="0" applyProtection="0"/>
    <xf numFmtId="0" fontId="10" fillId="3" borderId="4" applyNumberFormat="0" applyAlignment="0" applyProtection="0"/>
    <xf numFmtId="0" fontId="70" fillId="43" borderId="2" applyNumberFormat="0" applyAlignment="0" applyProtection="0"/>
    <xf numFmtId="0" fontId="11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1" fillId="0" borderId="5" applyNumberFormat="0" applyFill="0" applyAlignment="0" applyProtection="0"/>
    <xf numFmtId="0" fontId="22" fillId="0" borderId="6" applyNumberFormat="0" applyFill="0" applyAlignment="0" applyProtection="0"/>
    <xf numFmtId="0" fontId="72" fillId="0" borderId="7" applyNumberFormat="0" applyFill="0" applyAlignment="0" applyProtection="0"/>
    <xf numFmtId="0" fontId="23" fillId="0" borderId="8" applyNumberFormat="0" applyFill="0" applyAlignment="0" applyProtection="0"/>
    <xf numFmtId="0" fontId="73" fillId="0" borderId="9" applyNumberFormat="0" applyFill="0" applyAlignment="0" applyProtection="0"/>
    <xf numFmtId="0" fontId="24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4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5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79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1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3" fillId="50" borderId="0" applyNumberFormat="0" applyBorder="0" applyAlignment="0" applyProtection="0"/>
    <xf numFmtId="0" fontId="18" fillId="5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78" fillId="0" borderId="0" xfId="144">
      <alignment/>
      <protection/>
    </xf>
    <xf numFmtId="0" fontId="0" fillId="0" borderId="0" xfId="147">
      <alignment/>
      <protection/>
    </xf>
    <xf numFmtId="0" fontId="84" fillId="0" borderId="0" xfId="144" applyFont="1">
      <alignment/>
      <protection/>
    </xf>
    <xf numFmtId="0" fontId="84" fillId="0" borderId="0" xfId="150" applyFont="1">
      <alignment/>
      <protection/>
    </xf>
    <xf numFmtId="0" fontId="19" fillId="0" borderId="0" xfId="147" applyFont="1">
      <alignment/>
      <protection/>
    </xf>
    <xf numFmtId="0" fontId="84" fillId="0" borderId="0" xfId="150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73" fontId="6" fillId="0" borderId="0" xfId="168" applyNumberFormat="1" applyFont="1" applyBorder="1" applyAlignment="1">
      <alignment horizontal="right"/>
      <protection/>
    </xf>
    <xf numFmtId="0" fontId="84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84" fillId="0" borderId="0" xfId="158" applyFont="1">
      <alignment/>
      <protection/>
    </xf>
    <xf numFmtId="2" fontId="85" fillId="9" borderId="21" xfId="158" applyNumberFormat="1" applyFont="1" applyFill="1" applyBorder="1" applyAlignment="1">
      <alignment vertical="center" wrapText="1"/>
      <protection/>
    </xf>
    <xf numFmtId="0" fontId="66" fillId="0" borderId="0" xfId="160">
      <alignment/>
      <protection/>
    </xf>
    <xf numFmtId="0" fontId="85" fillId="0" borderId="0" xfId="160" applyFont="1" applyAlignment="1">
      <alignment horizontal="left"/>
      <protection/>
    </xf>
    <xf numFmtId="0" fontId="85" fillId="0" borderId="21" xfId="160" applyFont="1" applyBorder="1" applyAlignment="1" quotePrefix="1">
      <alignment horizontal="center" vertical="center" wrapText="1"/>
      <protection/>
    </xf>
    <xf numFmtId="2" fontId="85" fillId="52" borderId="21" xfId="160" applyNumberFormat="1" applyFont="1" applyFill="1" applyBorder="1" applyAlignment="1">
      <alignment vertical="center" wrapText="1"/>
      <protection/>
    </xf>
    <xf numFmtId="2" fontId="85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6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4" fontId="6" fillId="3" borderId="28" xfId="160" applyNumberFormat="1" applyFont="1" applyFill="1" applyBorder="1" applyAlignment="1" applyProtection="1">
      <alignment vertical="center" wrapText="1"/>
      <protection hidden="1" locked="0"/>
    </xf>
    <xf numFmtId="0" fontId="60" fillId="0" borderId="28" xfId="160" applyFont="1" applyBorder="1" applyAlignment="1">
      <alignment vertical="center" wrapText="1"/>
      <protection/>
    </xf>
    <xf numFmtId="0" fontId="66" fillId="0" borderId="28" xfId="160" applyBorder="1" applyAlignment="1">
      <alignment/>
      <protection/>
    </xf>
    <xf numFmtId="0" fontId="31" fillId="0" borderId="0" xfId="160" applyFont="1" applyBorder="1">
      <alignment/>
      <protection/>
    </xf>
    <xf numFmtId="0" fontId="32" fillId="0" borderId="0" xfId="160" applyNumberFormat="1" applyFont="1" applyFill="1" applyAlignment="1" applyProtection="1">
      <alignment vertical="center" wrapText="1"/>
      <protection/>
    </xf>
    <xf numFmtId="0" fontId="84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4" fillId="0" borderId="21" xfId="155" applyNumberFormat="1" applyFont="1" applyBorder="1" applyAlignment="1" quotePrefix="1">
      <alignment horizontal="center" vertical="center" wrapText="1"/>
      <protection/>
    </xf>
    <xf numFmtId="0" fontId="84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4" fillId="0" borderId="21" xfId="155" applyNumberFormat="1" applyFont="1" applyFill="1" applyBorder="1" applyAlignment="1">
      <alignment horizontal="center" vertical="center" wrapText="1"/>
      <protection/>
    </xf>
    <xf numFmtId="2" fontId="84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5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5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5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4" fillId="0" borderId="21" xfId="155" applyNumberFormat="1" applyFont="1" applyBorder="1" applyAlignment="1" quotePrefix="1">
      <alignment vertical="center" wrapText="1"/>
      <protection/>
    </xf>
    <xf numFmtId="2" fontId="84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29" xfId="144" applyFont="1" applyBorder="1" applyAlignment="1">
      <alignment horizontal="center"/>
      <protection/>
    </xf>
    <xf numFmtId="0" fontId="7" fillId="0" borderId="29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5" fillId="0" borderId="0" xfId="144" applyFont="1">
      <alignment/>
      <protection/>
    </xf>
    <xf numFmtId="0" fontId="19" fillId="0" borderId="30" xfId="0" applyFont="1" applyBorder="1" applyAlignment="1">
      <alignment horizontal="center" vertical="top" wrapText="1"/>
    </xf>
    <xf numFmtId="49" fontId="84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4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2" fontId="85" fillId="9" borderId="21" xfId="160" applyNumberFormat="1" applyFont="1" applyFill="1" applyBorder="1" applyAlignment="1">
      <alignment vertical="center" wrapText="1"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60" fillId="0" borderId="0" xfId="160" applyFont="1" applyBorder="1" applyAlignment="1">
      <alignment vertical="center" wrapText="1"/>
      <protection/>
    </xf>
    <xf numFmtId="0" fontId="66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4" fillId="0" borderId="0" xfId="150" applyFont="1" applyAlignment="1">
      <alignment horizontal="left"/>
      <protection/>
    </xf>
    <xf numFmtId="49" fontId="19" fillId="3" borderId="31" xfId="168" applyNumberFormat="1" applyFont="1" applyFill="1" applyBorder="1" applyAlignment="1">
      <alignment horizontal="center" vertical="center" wrapText="1"/>
      <protection/>
    </xf>
    <xf numFmtId="0" fontId="66" fillId="0" borderId="0" xfId="140">
      <alignment/>
      <protection/>
    </xf>
    <xf numFmtId="0" fontId="84" fillId="0" borderId="0" xfId="140" applyFont="1">
      <alignment/>
      <protection/>
    </xf>
    <xf numFmtId="0" fontId="84" fillId="0" borderId="0" xfId="140" applyFont="1" applyAlignment="1">
      <alignment horizontal="right"/>
      <protection/>
    </xf>
    <xf numFmtId="0" fontId="84" fillId="0" borderId="21" xfId="140" applyFont="1" applyBorder="1" applyAlignment="1">
      <alignment horizontal="center" vertical="center" wrapText="1"/>
      <protection/>
    </xf>
    <xf numFmtId="0" fontId="84" fillId="52" borderId="21" xfId="140" applyFont="1" applyFill="1" applyBorder="1" applyAlignment="1">
      <alignment horizontal="center" vertical="center" wrapText="1"/>
      <protection/>
    </xf>
    <xf numFmtId="0" fontId="85" fillId="0" borderId="21" xfId="140" applyFont="1" applyBorder="1" applyAlignment="1" quotePrefix="1">
      <alignment horizontal="center" vertical="center" wrapText="1"/>
      <protection/>
    </xf>
    <xf numFmtId="2" fontId="85" fillId="0" borderId="21" xfId="140" applyNumberFormat="1" applyFont="1" applyBorder="1" applyAlignment="1" quotePrefix="1">
      <alignment vertical="center" wrapText="1"/>
      <protection/>
    </xf>
    <xf numFmtId="2" fontId="85" fillId="52" borderId="21" xfId="140" applyNumberFormat="1" applyFont="1" applyFill="1" applyBorder="1" applyAlignment="1">
      <alignment vertical="center" wrapText="1"/>
      <protection/>
    </xf>
    <xf numFmtId="2" fontId="85" fillId="0" borderId="21" xfId="140" applyNumberFormat="1" applyFont="1" applyBorder="1" applyAlignment="1">
      <alignment vertical="center" wrapText="1"/>
      <protection/>
    </xf>
    <xf numFmtId="0" fontId="84" fillId="0" borderId="21" xfId="140" applyFont="1" applyBorder="1" applyAlignment="1" quotePrefix="1">
      <alignment horizontal="center" vertical="center" wrapText="1"/>
      <protection/>
    </xf>
    <xf numFmtId="2" fontId="84" fillId="0" borderId="21" xfId="140" applyNumberFormat="1" applyFont="1" applyBorder="1" applyAlignment="1" quotePrefix="1">
      <alignment horizontal="center" vertical="center" wrapText="1"/>
      <protection/>
    </xf>
    <xf numFmtId="2" fontId="85" fillId="0" borderId="21" xfId="140" applyNumberFormat="1" applyFont="1" applyBorder="1" applyAlignment="1" quotePrefix="1">
      <alignment horizontal="center" vertical="center" wrapText="1"/>
      <protection/>
    </xf>
    <xf numFmtId="0" fontId="85" fillId="0" borderId="0" xfId="140" applyFont="1">
      <alignment/>
      <protection/>
    </xf>
    <xf numFmtId="2" fontId="86" fillId="9" borderId="21" xfId="161" applyNumberFormat="1" applyFont="1" applyFill="1" applyBorder="1" applyAlignment="1" quotePrefix="1">
      <alignment vertical="center" wrapText="1"/>
      <protection/>
    </xf>
    <xf numFmtId="2" fontId="85" fillId="9" borderId="21" xfId="161" applyNumberFormat="1" applyFont="1" applyFill="1" applyBorder="1" applyAlignment="1">
      <alignment vertical="center" wrapText="1"/>
      <protection/>
    </xf>
    <xf numFmtId="2" fontId="86" fillId="9" borderId="21" xfId="147" applyNumberFormat="1" applyFont="1" applyFill="1" applyBorder="1" applyAlignment="1">
      <alignment vertical="center" wrapText="1"/>
      <protection/>
    </xf>
    <xf numFmtId="2" fontId="86" fillId="9" borderId="21" xfId="147" applyNumberFormat="1" applyFont="1" applyFill="1" applyBorder="1" applyAlignment="1" quotePrefix="1">
      <alignment vertical="center" wrapText="1"/>
      <protection/>
    </xf>
    <xf numFmtId="0" fontId="87" fillId="0" borderId="0" xfId="140" applyFont="1">
      <alignment/>
      <protection/>
    </xf>
    <xf numFmtId="0" fontId="88" fillId="0" borderId="0" xfId="140" applyFont="1">
      <alignment/>
      <protection/>
    </xf>
    <xf numFmtId="0" fontId="88" fillId="54" borderId="21" xfId="140" applyFont="1" applyFill="1" applyBorder="1" applyAlignment="1" quotePrefix="1">
      <alignment horizontal="center" vertical="center" wrapText="1"/>
      <protection/>
    </xf>
    <xf numFmtId="0" fontId="88" fillId="54" borderId="21" xfId="140" applyFont="1" applyFill="1" applyBorder="1" applyAlignment="1">
      <alignment horizontal="center" vertical="center" wrapText="1"/>
      <protection/>
    </xf>
    <xf numFmtId="2" fontId="88" fillId="54" borderId="21" xfId="140" applyNumberFormat="1" applyFont="1" applyFill="1" applyBorder="1" applyAlignment="1">
      <alignment horizontal="center" vertical="center" wrapText="1"/>
      <protection/>
    </xf>
    <xf numFmtId="2" fontId="88" fillId="54" borderId="21" xfId="140" applyNumberFormat="1" applyFont="1" applyFill="1" applyBorder="1" applyAlignment="1" quotePrefix="1">
      <alignment vertical="center" wrapText="1"/>
      <protection/>
    </xf>
    <xf numFmtId="2" fontId="88" fillId="54" borderId="21" xfId="140" applyNumberFormat="1" applyFont="1" applyFill="1" applyBorder="1" applyAlignment="1">
      <alignment vertical="center" wrapText="1"/>
      <protection/>
    </xf>
    <xf numFmtId="0" fontId="84" fillId="0" borderId="0" xfId="160" applyFont="1" applyAlignment="1">
      <alignment horizontal="left"/>
      <protection/>
    </xf>
    <xf numFmtId="2" fontId="66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0" fontId="84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6" fillId="0" borderId="21" xfId="147" applyNumberFormat="1" applyFont="1" applyBorder="1" applyAlignment="1">
      <alignment horizontal="center" vertical="center"/>
      <protection/>
    </xf>
    <xf numFmtId="49" fontId="6" fillId="0" borderId="31" xfId="154" applyNumberFormat="1" applyFont="1" applyFill="1" applyBorder="1" applyAlignment="1" applyProtection="1">
      <alignment horizontal="center" vertical="center" wrapText="1"/>
      <protection/>
    </xf>
    <xf numFmtId="4" fontId="42" fillId="54" borderId="31" xfId="147" applyNumberFormat="1" applyFont="1" applyFill="1" applyBorder="1" applyAlignment="1">
      <alignment horizontal="center"/>
      <protection/>
    </xf>
    <xf numFmtId="0" fontId="0" fillId="0" borderId="0" xfId="147" applyBorder="1">
      <alignment/>
      <protection/>
    </xf>
    <xf numFmtId="0" fontId="19" fillId="0" borderId="28" xfId="147" applyFont="1" applyBorder="1">
      <alignment/>
      <protection/>
    </xf>
    <xf numFmtId="0" fontId="6" fillId="0" borderId="28" xfId="147" applyFont="1" applyBorder="1" applyAlignment="1">
      <alignment horizontal="center"/>
      <protection/>
    </xf>
    <xf numFmtId="0" fontId="0" fillId="0" borderId="28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4" fillId="0" borderId="0" xfId="150" applyFont="1" applyAlignment="1">
      <alignment vertical="top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2" fontId="85" fillId="0" borderId="31" xfId="144" applyNumberFormat="1" applyFont="1" applyBorder="1" applyAlignment="1" quotePrefix="1">
      <alignment vertical="center" wrapText="1"/>
      <protection/>
    </xf>
    <xf numFmtId="0" fontId="84" fillId="0" borderId="0" xfId="150" applyFont="1" applyAlignment="1">
      <alignment horizontal="left" wrapText="1"/>
      <protection/>
    </xf>
    <xf numFmtId="2" fontId="85" fillId="0" borderId="21" xfId="140" applyNumberFormat="1" applyFont="1" applyFill="1" applyBorder="1" applyAlignment="1">
      <alignment vertical="center" wrapText="1"/>
      <protection/>
    </xf>
    <xf numFmtId="0" fontId="84" fillId="0" borderId="0" xfId="150" applyFont="1" applyAlignment="1">
      <alignment/>
      <protection/>
    </xf>
    <xf numFmtId="0" fontId="84" fillId="0" borderId="0" xfId="158" applyFont="1" applyAlignment="1">
      <alignment wrapText="1"/>
      <protection/>
    </xf>
    <xf numFmtId="2" fontId="6" fillId="0" borderId="21" xfId="0" applyNumberFormat="1" applyFont="1" applyBorder="1" applyAlignment="1">
      <alignment vertical="center" wrapText="1"/>
    </xf>
    <xf numFmtId="0" fontId="84" fillId="0" borderId="21" xfId="140" applyFont="1" applyBorder="1" applyAlignment="1">
      <alignment horizontal="center" vertical="center" wrapText="1"/>
      <protection/>
    </xf>
    <xf numFmtId="2" fontId="85" fillId="53" borderId="21" xfId="140" applyNumberFormat="1" applyFont="1" applyFill="1" applyBorder="1" applyAlignment="1">
      <alignment vertical="center" wrapText="1"/>
      <protection/>
    </xf>
    <xf numFmtId="2" fontId="85" fillId="0" borderId="21" xfId="161" applyNumberFormat="1" applyFont="1" applyBorder="1" applyAlignment="1" quotePrefix="1">
      <alignment vertical="center" wrapText="1"/>
      <protection/>
    </xf>
    <xf numFmtId="2" fontId="84" fillId="0" borderId="21" xfId="140" applyNumberFormat="1" applyFont="1" applyBorder="1" applyAlignment="1" quotePrefix="1">
      <alignment vertical="center" wrapText="1"/>
      <protection/>
    </xf>
    <xf numFmtId="0" fontId="31" fillId="0" borderId="0" xfId="160" applyFont="1" applyAlignment="1">
      <alignment horizontal="left" vertical="center" wrapText="1"/>
      <protection/>
    </xf>
    <xf numFmtId="4" fontId="30" fillId="3" borderId="32" xfId="160" applyNumberFormat="1" applyFont="1" applyFill="1" applyBorder="1" applyAlignment="1">
      <alignment horizontal="center" vertical="center" wrapText="1"/>
      <protection/>
    </xf>
    <xf numFmtId="0" fontId="66" fillId="0" borderId="0" xfId="160" applyFont="1">
      <alignment/>
      <protection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84" fillId="0" borderId="0" xfId="150" applyFont="1" applyAlignment="1">
      <alignment wrapText="1"/>
      <protection/>
    </xf>
    <xf numFmtId="2" fontId="66" fillId="0" borderId="0" xfId="142" applyNumberFormat="1" applyBorder="1" applyAlignment="1">
      <alignment vertical="center"/>
      <protection/>
    </xf>
    <xf numFmtId="0" fontId="66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2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89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89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4" fillId="0" borderId="0" xfId="142" applyFont="1">
      <alignment/>
      <protection/>
    </xf>
    <xf numFmtId="0" fontId="84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4" fontId="66" fillId="0" borderId="0" xfId="160" applyNumberFormat="1">
      <alignment/>
      <protection/>
    </xf>
    <xf numFmtId="0" fontId="84" fillId="0" borderId="0" xfId="150" applyFont="1" applyAlignment="1">
      <alignment horizontal="left"/>
      <protection/>
    </xf>
    <xf numFmtId="0" fontId="66" fillId="0" borderId="0" xfId="143">
      <alignment/>
      <protection/>
    </xf>
    <xf numFmtId="0" fontId="84" fillId="0" borderId="0" xfId="143" applyFont="1">
      <alignment/>
      <protection/>
    </xf>
    <xf numFmtId="0" fontId="84" fillId="0" borderId="0" xfId="143" applyFont="1" applyAlignment="1">
      <alignment horizontal="right"/>
      <protection/>
    </xf>
    <xf numFmtId="0" fontId="84" fillId="0" borderId="21" xfId="143" applyFont="1" applyBorder="1" applyAlignment="1">
      <alignment horizontal="center" vertical="center" wrapText="1"/>
      <protection/>
    </xf>
    <xf numFmtId="0" fontId="84" fillId="52" borderId="21" xfId="143" applyFont="1" applyFill="1" applyBorder="1" applyAlignment="1">
      <alignment horizontal="center" vertical="center" wrapText="1"/>
      <protection/>
    </xf>
    <xf numFmtId="2" fontId="86" fillId="9" borderId="21" xfId="140" applyNumberFormat="1" applyFont="1" applyFill="1" applyBorder="1" applyAlignment="1" quotePrefix="1">
      <alignment vertical="center" wrapText="1"/>
      <protection/>
    </xf>
    <xf numFmtId="2" fontId="85" fillId="9" borderId="21" xfId="140" applyNumberFormat="1" applyFont="1" applyFill="1" applyBorder="1" applyAlignment="1">
      <alignment vertical="center" wrapText="1"/>
      <protection/>
    </xf>
    <xf numFmtId="0" fontId="85" fillId="0" borderId="0" xfId="143" applyFont="1" applyAlignment="1">
      <alignment horizontal="center" wrapText="1"/>
      <protection/>
    </xf>
    <xf numFmtId="0" fontId="84" fillId="0" borderId="0" xfId="143" applyFont="1" applyAlignment="1">
      <alignment horizontal="center"/>
      <protection/>
    </xf>
    <xf numFmtId="0" fontId="84" fillId="0" borderId="0" xfId="140" applyFont="1" applyAlignment="1">
      <alignment horizontal="center"/>
      <protection/>
    </xf>
    <xf numFmtId="0" fontId="84" fillId="0" borderId="0" xfId="150" applyFont="1" applyAlignment="1">
      <alignment horizontal="left"/>
      <protection/>
    </xf>
    <xf numFmtId="0" fontId="85" fillId="0" borderId="0" xfId="158" applyFont="1" applyAlignment="1">
      <alignment horizontal="center"/>
      <protection/>
    </xf>
    <xf numFmtId="0" fontId="84" fillId="0" borderId="0" xfId="158" applyFont="1" applyAlignment="1">
      <alignment horizontal="center"/>
      <protection/>
    </xf>
    <xf numFmtId="0" fontId="37" fillId="0" borderId="26" xfId="160" applyFont="1" applyBorder="1" applyAlignment="1">
      <alignment horizontal="center" vertical="top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85" fillId="0" borderId="0" xfId="143" applyFont="1" applyAlignment="1">
      <alignment horizontal="center"/>
      <protection/>
    </xf>
    <xf numFmtId="0" fontId="0" fillId="0" borderId="0" xfId="0" applyBorder="1" applyAlignment="1">
      <alignment/>
    </xf>
    <xf numFmtId="0" fontId="85" fillId="0" borderId="0" xfId="143" applyFont="1" applyAlignment="1">
      <alignment/>
      <protection/>
    </xf>
    <xf numFmtId="0" fontId="84" fillId="0" borderId="28" xfId="143" applyFont="1" applyBorder="1" applyAlignment="1">
      <alignment horizontal="center"/>
      <protection/>
    </xf>
    <xf numFmtId="0" fontId="84" fillId="0" borderId="0" xfId="158" applyFont="1" applyAlignment="1">
      <alignment/>
      <protection/>
    </xf>
    <xf numFmtId="0" fontId="85" fillId="0" borderId="0" xfId="144" applyFont="1" applyAlignment="1">
      <alignment horizontal="center"/>
      <protection/>
    </xf>
    <xf numFmtId="0" fontId="66" fillId="0" borderId="0" xfId="138">
      <alignment/>
      <protection/>
    </xf>
    <xf numFmtId="0" fontId="66" fillId="0" borderId="21" xfId="138" applyBorder="1" applyAlignment="1">
      <alignment horizontal="center" vertical="center" wrapText="1"/>
      <protection/>
    </xf>
    <xf numFmtId="0" fontId="66" fillId="52" borderId="21" xfId="138" applyFill="1" applyBorder="1" applyAlignment="1">
      <alignment horizontal="center" vertical="center" wrapText="1"/>
      <protection/>
    </xf>
    <xf numFmtId="0" fontId="66" fillId="0" borderId="0" xfId="138" applyAlignment="1">
      <alignment horizontal="right"/>
      <protection/>
    </xf>
    <xf numFmtId="0" fontId="31" fillId="0" borderId="27" xfId="160" applyFont="1" applyBorder="1" applyAlignment="1">
      <alignment horizontal="center" vertical="top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0" xfId="160" applyFont="1" applyFill="1" applyBorder="1" applyAlignment="1">
      <alignment horizontal="center" vertical="center" wrapText="1"/>
      <protection/>
    </xf>
    <xf numFmtId="0" fontId="6" fillId="3" borderId="37" xfId="160" applyFont="1" applyFill="1" applyBorder="1" applyAlignment="1">
      <alignment horizontal="center" vertical="center" wrapText="1"/>
      <protection/>
    </xf>
    <xf numFmtId="0" fontId="7" fillId="0" borderId="28" xfId="160" applyFont="1" applyBorder="1" applyAlignment="1">
      <alignment horizontal="center" vertical="center" wrapText="1"/>
      <protection/>
    </xf>
    <xf numFmtId="0" fontId="7" fillId="0" borderId="38" xfId="160" applyFont="1" applyBorder="1" applyAlignment="1">
      <alignment horizontal="center" vertical="center" wrapText="1"/>
      <protection/>
    </xf>
    <xf numFmtId="0" fontId="7" fillId="0" borderId="39" xfId="160" applyFont="1" applyBorder="1" applyAlignment="1">
      <alignment horizontal="center" vertical="center" wrapText="1"/>
      <protection/>
    </xf>
    <xf numFmtId="0" fontId="36" fillId="0" borderId="38" xfId="160" applyFont="1" applyBorder="1" applyAlignment="1">
      <alignment horizontal="center" vertical="center" wrapText="1"/>
      <protection/>
    </xf>
    <xf numFmtId="2" fontId="88" fillId="53" borderId="21" xfId="140" applyNumberFormat="1" applyFont="1" applyFill="1" applyBorder="1" applyAlignment="1">
      <alignment horizontal="center" vertical="center" wrapText="1"/>
      <protection/>
    </xf>
    <xf numFmtId="2" fontId="88" fillId="53" borderId="21" xfId="140" applyNumberFormat="1" applyFont="1" applyFill="1" applyBorder="1" applyAlignment="1">
      <alignment vertical="center" wrapText="1"/>
      <protection/>
    </xf>
    <xf numFmtId="0" fontId="19" fillId="0" borderId="0" xfId="147" applyFont="1" applyAlignment="1">
      <alignment horizontal="center"/>
      <protection/>
    </xf>
    <xf numFmtId="0" fontId="85" fillId="0" borderId="21" xfId="140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2" fontId="85" fillId="54" borderId="21" xfId="140" applyNumberFormat="1" applyFont="1" applyFill="1" applyBorder="1" applyAlignment="1">
      <alignment vertical="center" wrapText="1"/>
      <protection/>
    </xf>
    <xf numFmtId="2" fontId="84" fillId="0" borderId="21" xfId="155" applyNumberFormat="1" applyFont="1" applyBorder="1" applyAlignment="1">
      <alignment vertical="center" wrapText="1"/>
      <protection/>
    </xf>
    <xf numFmtId="0" fontId="85" fillId="0" borderId="21" xfId="138" applyFont="1" applyBorder="1" applyAlignment="1" quotePrefix="1">
      <alignment horizontal="center" vertical="center" wrapText="1"/>
      <protection/>
    </xf>
    <xf numFmtId="0" fontId="85" fillId="0" borderId="21" xfId="138" applyFont="1" applyBorder="1" applyAlignment="1">
      <alignment horizontal="center" vertical="center" wrapText="1"/>
      <protection/>
    </xf>
    <xf numFmtId="0" fontId="85" fillId="0" borderId="21" xfId="138" applyFont="1" applyBorder="1" applyAlignment="1" quotePrefix="1">
      <alignment vertical="center" wrapText="1"/>
      <protection/>
    </xf>
    <xf numFmtId="2" fontId="85" fillId="0" borderId="21" xfId="138" applyNumberFormat="1" applyFont="1" applyBorder="1" applyAlignment="1">
      <alignment vertical="center" wrapText="1"/>
      <protection/>
    </xf>
    <xf numFmtId="2" fontId="85" fillId="52" borderId="21" xfId="138" applyNumberFormat="1" applyFont="1" applyFill="1" applyBorder="1" applyAlignment="1">
      <alignment vertical="center" wrapText="1"/>
      <protection/>
    </xf>
    <xf numFmtId="0" fontId="84" fillId="0" borderId="21" xfId="138" applyFont="1" applyBorder="1" applyAlignment="1">
      <alignment horizontal="center" vertical="center" wrapText="1"/>
      <protection/>
    </xf>
    <xf numFmtId="0" fontId="84" fillId="0" borderId="21" xfId="138" applyFont="1" applyBorder="1" applyAlignment="1" quotePrefix="1">
      <alignment horizontal="center" vertical="center" wrapText="1"/>
      <protection/>
    </xf>
    <xf numFmtId="0" fontId="84" fillId="0" borderId="21" xfId="138" applyFont="1" applyBorder="1" applyAlignment="1" quotePrefix="1">
      <alignment vertical="center" wrapText="1"/>
      <protection/>
    </xf>
    <xf numFmtId="2" fontId="84" fillId="0" borderId="21" xfId="138" applyNumberFormat="1" applyFont="1" applyBorder="1" applyAlignment="1">
      <alignment vertical="center" wrapText="1"/>
      <protection/>
    </xf>
    <xf numFmtId="2" fontId="84" fillId="52" borderId="21" xfId="138" applyNumberFormat="1" applyFont="1" applyFill="1" applyBorder="1" applyAlignment="1">
      <alignment vertical="center" wrapText="1"/>
      <protection/>
    </xf>
    <xf numFmtId="0" fontId="85" fillId="52" borderId="21" xfId="138" applyFont="1" applyFill="1" applyBorder="1" applyAlignment="1">
      <alignment horizontal="center" vertical="center" wrapText="1"/>
      <protection/>
    </xf>
    <xf numFmtId="0" fontId="85" fillId="52" borderId="21" xfId="138" applyFont="1" applyFill="1" applyBorder="1" applyAlignment="1">
      <alignment vertical="center" wrapText="1"/>
      <protection/>
    </xf>
    <xf numFmtId="0" fontId="85" fillId="0" borderId="0" xfId="138" applyFont="1" applyFill="1" applyBorder="1" applyAlignment="1">
      <alignment horizontal="center" vertical="center" wrapText="1"/>
      <protection/>
    </xf>
    <xf numFmtId="0" fontId="85" fillId="0" borderId="0" xfId="138" applyFont="1" applyFill="1" applyBorder="1" applyAlignment="1">
      <alignment vertical="center" wrapText="1"/>
      <protection/>
    </xf>
    <xf numFmtId="2" fontId="85" fillId="0" borderId="0" xfId="138" applyNumberFormat="1" applyFont="1" applyFill="1" applyBorder="1" applyAlignment="1">
      <alignment vertical="center" wrapText="1"/>
      <protection/>
    </xf>
    <xf numFmtId="0" fontId="66" fillId="0" borderId="0" xfId="138" applyFill="1">
      <alignment/>
      <protection/>
    </xf>
    <xf numFmtId="0" fontId="30" fillId="0" borderId="3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7" fillId="0" borderId="27" xfId="160" applyFont="1" applyBorder="1" applyAlignment="1">
      <alignment horizontal="center" vertical="center" wrapText="1"/>
      <protection/>
    </xf>
    <xf numFmtId="0" fontId="85" fillId="0" borderId="0" xfId="0" applyFont="1" applyAlignment="1">
      <alignment horizontal="left"/>
    </xf>
    <xf numFmtId="49" fontId="37" fillId="0" borderId="26" xfId="160" applyNumberFormat="1" applyFont="1" applyBorder="1" applyAlignment="1">
      <alignment horizontal="center" vertical="center" wrapText="1"/>
      <protection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1" fillId="0" borderId="21" xfId="160" applyNumberFormat="1" applyFont="1" applyBorder="1" applyAlignment="1">
      <alignment horizontal="center" vertical="top" wrapText="1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49" fontId="84" fillId="0" borderId="21" xfId="140" applyNumberFormat="1" applyFont="1" applyBorder="1" applyAlignment="1">
      <alignment horizontal="center" vertical="center" wrapText="1"/>
      <protection/>
    </xf>
    <xf numFmtId="14" fontId="84" fillId="0" borderId="0" xfId="150" applyNumberFormat="1" applyFont="1" applyAlignment="1">
      <alignment horizontal="left" wrapText="1"/>
      <protection/>
    </xf>
    <xf numFmtId="0" fontId="84" fillId="0" borderId="0" xfId="143" applyFont="1" applyAlignment="1">
      <alignment/>
      <protection/>
    </xf>
    <xf numFmtId="0" fontId="85" fillId="0" borderId="0" xfId="143" applyFont="1" applyAlignment="1">
      <alignment wrapText="1"/>
      <protection/>
    </xf>
    <xf numFmtId="0" fontId="85" fillId="0" borderId="0" xfId="140" applyFont="1" applyAlignment="1">
      <alignment/>
      <protection/>
    </xf>
    <xf numFmtId="0" fontId="84" fillId="0" borderId="0" xfId="140" applyFont="1" applyAlignment="1">
      <alignment/>
      <protection/>
    </xf>
    <xf numFmtId="0" fontId="34" fillId="0" borderId="0" xfId="168" applyFont="1" applyBorder="1" applyAlignment="1" applyProtection="1">
      <alignment vertical="center" wrapText="1"/>
      <protection locked="0"/>
    </xf>
    <xf numFmtId="2" fontId="84" fillId="0" borderId="21" xfId="155" applyNumberFormat="1" applyFont="1" applyBorder="1" applyAlignment="1" quotePrefix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4" fillId="0" borderId="21" xfId="155" applyFont="1" applyBorder="1" applyAlignment="1" quotePrefix="1">
      <alignment horizontal="center" vertical="center" wrapText="1"/>
      <protection/>
    </xf>
    <xf numFmtId="0" fontId="85" fillId="0" borderId="21" xfId="138" applyFont="1" applyBorder="1" applyAlignment="1">
      <alignment vertical="center"/>
      <protection/>
    </xf>
    <xf numFmtId="0" fontId="85" fillId="0" borderId="21" xfId="138" applyFont="1" applyBorder="1" applyAlignment="1">
      <alignment vertical="center" wrapText="1"/>
      <protection/>
    </xf>
    <xf numFmtId="4" fontId="85" fillId="52" borderId="21" xfId="138" applyNumberFormat="1" applyFont="1" applyFill="1" applyBorder="1" applyAlignment="1">
      <alignment vertical="center"/>
      <protection/>
    </xf>
    <xf numFmtId="4" fontId="85" fillId="0" borderId="21" xfId="138" applyNumberFormat="1" applyFont="1" applyBorder="1" applyAlignment="1">
      <alignment vertical="center"/>
      <protection/>
    </xf>
    <xf numFmtId="0" fontId="84" fillId="0" borderId="21" xfId="138" applyFont="1" applyBorder="1" applyAlignment="1">
      <alignment vertical="center"/>
      <protection/>
    </xf>
    <xf numFmtId="0" fontId="84" fillId="0" borderId="21" xfId="138" applyFont="1" applyBorder="1" applyAlignment="1">
      <alignment vertical="center" wrapText="1"/>
      <protection/>
    </xf>
    <xf numFmtId="4" fontId="84" fillId="52" borderId="21" xfId="138" applyNumberFormat="1" applyFont="1" applyFill="1" applyBorder="1" applyAlignment="1">
      <alignment vertical="center"/>
      <protection/>
    </xf>
    <xf numFmtId="4" fontId="84" fillId="0" borderId="21" xfId="138" applyNumberFormat="1" applyFont="1" applyBorder="1" applyAlignment="1">
      <alignment vertical="center"/>
      <protection/>
    </xf>
    <xf numFmtId="0" fontId="85" fillId="52" borderId="21" xfId="138" applyFont="1" applyFill="1" applyBorder="1" applyAlignment="1">
      <alignment horizontal="center" vertical="center"/>
      <protection/>
    </xf>
    <xf numFmtId="49" fontId="85" fillId="0" borderId="21" xfId="140" applyNumberFormat="1" applyFont="1" applyBorder="1" applyAlignment="1">
      <alignment horizontal="center" vertical="center" wrapText="1"/>
      <protection/>
    </xf>
    <xf numFmtId="4" fontId="85" fillId="0" borderId="21" xfId="138" applyNumberFormat="1" applyFont="1" applyBorder="1" applyAlignment="1" quotePrefix="1">
      <alignment horizontal="center" vertical="center" wrapText="1"/>
      <protection/>
    </xf>
    <xf numFmtId="4" fontId="85" fillId="0" borderId="21" xfId="138" applyNumberFormat="1" applyFont="1" applyBorder="1" applyAlignment="1" quotePrefix="1">
      <alignment vertical="center" wrapText="1"/>
      <protection/>
    </xf>
    <xf numFmtId="2" fontId="19" fillId="0" borderId="31" xfId="147" applyNumberFormat="1" applyFont="1" applyBorder="1" applyAlignment="1">
      <alignment horizontal="center" vertical="center"/>
      <protection/>
    </xf>
    <xf numFmtId="1" fontId="19" fillId="0" borderId="21" xfId="147" applyNumberFormat="1" applyFont="1" applyBorder="1" applyAlignment="1">
      <alignment horizontal="center" vertical="center"/>
      <protection/>
    </xf>
    <xf numFmtId="0" fontId="20" fillId="0" borderId="21" xfId="166" applyFont="1" applyBorder="1" applyAlignment="1">
      <alignment horizontal="center" vertical="center" wrapText="1"/>
      <protection/>
    </xf>
    <xf numFmtId="4" fontId="84" fillId="0" borderId="21" xfId="138" applyNumberFormat="1" applyFont="1" applyBorder="1" applyAlignment="1" quotePrefix="1">
      <alignment vertical="center" wrapText="1"/>
      <protection/>
    </xf>
    <xf numFmtId="4" fontId="84" fillId="0" borderId="31" xfId="138" applyNumberFormat="1" applyFont="1" applyBorder="1" applyAlignment="1" quotePrefix="1">
      <alignment horizontal="center" vertical="center" wrapText="1"/>
      <protection/>
    </xf>
    <xf numFmtId="0" fontId="84" fillId="0" borderId="31" xfId="138" applyFont="1" applyBorder="1" applyAlignment="1" quotePrefix="1">
      <alignment horizontal="center" vertical="center" wrapText="1"/>
      <protection/>
    </xf>
    <xf numFmtId="2" fontId="19" fillId="0" borderId="21" xfId="147" applyNumberFormat="1" applyFont="1" applyBorder="1" applyAlignment="1">
      <alignment horizontal="center" vertical="center"/>
      <protection/>
    </xf>
    <xf numFmtId="0" fontId="19" fillId="0" borderId="21" xfId="147" applyFont="1" applyBorder="1" applyAlignment="1">
      <alignment horizontal="center" vertical="center"/>
      <protection/>
    </xf>
    <xf numFmtId="0" fontId="43" fillId="0" borderId="21" xfId="166" applyFont="1" applyBorder="1" applyAlignment="1">
      <alignment horizontal="center" vertical="center" wrapText="1"/>
      <protection/>
    </xf>
    <xf numFmtId="4" fontId="84" fillId="0" borderId="21" xfId="138" applyNumberFormat="1" applyFont="1" applyBorder="1" applyAlignment="1" quotePrefix="1">
      <alignment horizontal="center" vertical="center" wrapText="1"/>
      <protection/>
    </xf>
    <xf numFmtId="2" fontId="6" fillId="0" borderId="31" xfId="147" applyNumberFormat="1" applyFont="1" applyBorder="1" applyAlignment="1">
      <alignment horizontal="center" vertical="center"/>
      <protection/>
    </xf>
    <xf numFmtId="0" fontId="7" fillId="0" borderId="21" xfId="166" applyFont="1" applyBorder="1" applyAlignment="1">
      <alignment horizontal="center" vertical="center"/>
      <protection/>
    </xf>
    <xf numFmtId="0" fontId="7" fillId="54" borderId="21" xfId="166" applyFont="1" applyFill="1" applyBorder="1" applyAlignment="1">
      <alignment horizontal="center" vertical="center"/>
      <protection/>
    </xf>
    <xf numFmtId="2" fontId="85" fillId="54" borderId="21" xfId="140" applyNumberFormat="1" applyFont="1" applyFill="1" applyBorder="1" applyAlignment="1" quotePrefix="1">
      <alignment vertical="center" wrapText="1"/>
      <protection/>
    </xf>
    <xf numFmtId="2" fontId="85" fillId="54" borderId="21" xfId="140" applyNumberFormat="1" applyFont="1" applyFill="1" applyBorder="1" applyAlignment="1">
      <alignment horizontal="center" vertical="center" wrapText="1"/>
      <protection/>
    </xf>
    <xf numFmtId="0" fontId="85" fillId="54" borderId="21" xfId="140" applyFont="1" applyFill="1" applyBorder="1" applyAlignment="1">
      <alignment horizontal="center" vertical="center" wrapText="1"/>
      <protection/>
    </xf>
    <xf numFmtId="0" fontId="85" fillId="54" borderId="21" xfId="140" applyFont="1" applyFill="1" applyBorder="1" applyAlignment="1" quotePrefix="1">
      <alignment horizontal="center" vertical="center" wrapText="1"/>
      <protection/>
    </xf>
    <xf numFmtId="0" fontId="7" fillId="54" borderId="21" xfId="166" applyFont="1" applyFill="1" applyBorder="1" applyAlignment="1">
      <alignment horizontal="center" vertical="center" wrapText="1"/>
      <protection/>
    </xf>
    <xf numFmtId="49" fontId="19" fillId="0" borderId="31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2" fontId="6" fillId="53" borderId="21" xfId="168" applyNumberFormat="1" applyFont="1" applyFill="1" applyBorder="1" applyAlignment="1">
      <alignment horizontal="center" vertical="center" wrapText="1"/>
      <protection/>
    </xf>
    <xf numFmtId="49" fontId="19" fillId="53" borderId="31" xfId="168" applyNumberFormat="1" applyFont="1" applyFill="1" applyBorder="1" applyAlignment="1">
      <alignment vertical="center" wrapText="1"/>
      <protection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0" fontId="20" fillId="0" borderId="21" xfId="166" applyFont="1" applyBorder="1" applyAlignment="1">
      <alignment horizontal="center" vertical="center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4" fillId="0" borderId="0" xfId="138" applyFont="1">
      <alignment/>
      <protection/>
    </xf>
    <xf numFmtId="0" fontId="85" fillId="52" borderId="21" xfId="138" applyFont="1" applyFill="1" applyBorder="1" applyAlignment="1">
      <alignment vertical="center"/>
      <protection/>
    </xf>
    <xf numFmtId="4" fontId="6" fillId="0" borderId="21" xfId="0" applyNumberFormat="1" applyFont="1" applyBorder="1" applyAlignment="1" quotePrefix="1">
      <alignment horizontal="center" vertical="center" wrapText="1"/>
    </xf>
    <xf numFmtId="4" fontId="6" fillId="0" borderId="21" xfId="0" applyNumberFormat="1" applyFont="1" applyBorder="1" applyAlignment="1" quotePrefix="1">
      <alignment vertical="center" wrapText="1"/>
    </xf>
    <xf numFmtId="4" fontId="42" fillId="9" borderId="21" xfId="0" applyNumberFormat="1" applyFont="1" applyFill="1" applyBorder="1" applyAlignment="1">
      <alignment vertical="center" wrapText="1"/>
    </xf>
    <xf numFmtId="4" fontId="42" fillId="9" borderId="21" xfId="0" applyNumberFormat="1" applyFont="1" applyFill="1" applyBorder="1" applyAlignment="1" quotePrefix="1">
      <alignment vertical="center" wrapText="1"/>
    </xf>
    <xf numFmtId="2" fontId="86" fillId="9" borderId="21" xfId="140" applyNumberFormat="1" applyFont="1" applyFill="1" applyBorder="1" applyAlignment="1">
      <alignment vertical="center" wrapText="1"/>
      <protection/>
    </xf>
    <xf numFmtId="0" fontId="37" fillId="0" borderId="26" xfId="160" applyFont="1" applyBorder="1" applyAlignment="1">
      <alignment horizontal="center" vertical="center" wrapText="1"/>
      <protection/>
    </xf>
    <xf numFmtId="2" fontId="6" fillId="53" borderId="21" xfId="147" applyNumberFormat="1" applyFont="1" applyFill="1" applyBorder="1" applyAlignment="1">
      <alignment horizontal="center"/>
      <protection/>
    </xf>
    <xf numFmtId="2" fontId="6" fillId="53" borderId="21" xfId="147" applyNumberFormat="1" applyFont="1" applyFill="1" applyBorder="1" applyAlignment="1">
      <alignment horizontal="center" vertical="center"/>
      <protection/>
    </xf>
    <xf numFmtId="1" fontId="6" fillId="53" borderId="21" xfId="147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 horizontal="center" vertical="center" wrapText="1"/>
    </xf>
    <xf numFmtId="0" fontId="84" fillId="0" borderId="21" xfId="143" applyFont="1" applyBorder="1" applyAlignment="1">
      <alignment horizontal="center" vertical="center" wrapText="1"/>
      <protection/>
    </xf>
    <xf numFmtId="14" fontId="84" fillId="0" borderId="0" xfId="150" applyNumberFormat="1" applyFont="1" applyAlignment="1">
      <alignment horizontal="left" wrapText="1"/>
      <protection/>
    </xf>
    <xf numFmtId="0" fontId="84" fillId="0" borderId="0" xfId="150" applyFont="1" applyAlignment="1">
      <alignment horizontal="left" wrapText="1"/>
      <protection/>
    </xf>
    <xf numFmtId="0" fontId="84" fillId="0" borderId="0" xfId="142" applyFont="1" applyAlignment="1">
      <alignment horizontal="left"/>
      <protection/>
    </xf>
    <xf numFmtId="0" fontId="84" fillId="52" borderId="21" xfId="143" applyFont="1" applyFill="1" applyBorder="1" applyAlignment="1">
      <alignment horizontal="center" vertical="center" wrapText="1"/>
      <protection/>
    </xf>
    <xf numFmtId="0" fontId="91" fillId="0" borderId="0" xfId="143" applyFont="1" applyAlignment="1">
      <alignment horizontal="center" wrapText="1"/>
      <protection/>
    </xf>
    <xf numFmtId="0" fontId="85" fillId="0" borderId="34" xfId="138" applyFont="1" applyBorder="1" applyAlignment="1">
      <alignment horizontal="center" vertical="center"/>
      <protection/>
    </xf>
    <xf numFmtId="0" fontId="84" fillId="0" borderId="35" xfId="138" applyFont="1" applyBorder="1" applyAlignment="1">
      <alignment/>
      <protection/>
    </xf>
    <xf numFmtId="0" fontId="84" fillId="0" borderId="32" xfId="138" applyFont="1" applyBorder="1" applyAlignment="1">
      <alignment/>
      <protection/>
    </xf>
    <xf numFmtId="0" fontId="85" fillId="0" borderId="0" xfId="144" applyFont="1" applyAlignment="1">
      <alignment horizontal="center"/>
      <protection/>
    </xf>
    <xf numFmtId="0" fontId="84" fillId="52" borderId="21" xfId="140" applyFont="1" applyFill="1" applyBorder="1" applyAlignment="1">
      <alignment horizontal="center" vertical="center" wrapText="1"/>
      <protection/>
    </xf>
    <xf numFmtId="0" fontId="84" fillId="0" borderId="21" xfId="140" applyFont="1" applyBorder="1" applyAlignment="1">
      <alignment horizontal="center" vertical="center" wrapText="1"/>
      <protection/>
    </xf>
    <xf numFmtId="0" fontId="92" fillId="0" borderId="31" xfId="140" applyFont="1" applyBorder="1" applyAlignment="1">
      <alignment horizontal="center" vertical="center" wrapText="1"/>
      <protection/>
    </xf>
    <xf numFmtId="0" fontId="92" fillId="0" borderId="26" xfId="140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93" fillId="0" borderId="21" xfId="140" applyFont="1" applyBorder="1" applyAlignment="1">
      <alignment horizontal="center" vertical="center" wrapText="1"/>
      <protection/>
    </xf>
    <xf numFmtId="0" fontId="84" fillId="0" borderId="0" xfId="140" applyFont="1" applyAlignment="1">
      <alignment horizontal="left"/>
      <protection/>
    </xf>
    <xf numFmtId="0" fontId="85" fillId="0" borderId="0" xfId="140" applyFont="1" applyAlignment="1">
      <alignment horizontal="center"/>
      <protection/>
    </xf>
    <xf numFmtId="0" fontId="84" fillId="0" borderId="0" xfId="140" applyFont="1" applyAlignment="1">
      <alignment horizontal="center"/>
      <protection/>
    </xf>
    <xf numFmtId="0" fontId="92" fillId="0" borderId="21" xfId="140" applyFont="1" applyBorder="1" applyAlignment="1">
      <alignment horizontal="center" vertical="center" wrapText="1"/>
      <protection/>
    </xf>
    <xf numFmtId="0" fontId="84" fillId="0" borderId="28" xfId="140" applyFont="1" applyBorder="1" applyAlignment="1">
      <alignment horizontal="center"/>
      <protection/>
    </xf>
    <xf numFmtId="0" fontId="84" fillId="0" borderId="34" xfId="140" applyFont="1" applyBorder="1" applyAlignment="1">
      <alignment horizontal="center" vertical="center" wrapText="1"/>
      <protection/>
    </xf>
    <xf numFmtId="0" fontId="84" fillId="0" borderId="32" xfId="140" applyFont="1" applyBorder="1" applyAlignment="1">
      <alignment horizontal="center" vertical="center" wrapText="1"/>
      <protection/>
    </xf>
    <xf numFmtId="0" fontId="91" fillId="0" borderId="0" xfId="140" applyFont="1" applyAlignment="1">
      <alignment horizontal="center"/>
      <protection/>
    </xf>
    <xf numFmtId="0" fontId="84" fillId="0" borderId="31" xfId="140" applyFont="1" applyBorder="1" applyAlignment="1">
      <alignment horizontal="center" vertical="center" wrapText="1"/>
      <protection/>
    </xf>
    <xf numFmtId="0" fontId="84" fillId="0" borderId="26" xfId="140" applyFont="1" applyBorder="1" applyAlignment="1">
      <alignment horizontal="center" vertical="center" wrapText="1"/>
      <protection/>
    </xf>
    <xf numFmtId="0" fontId="66" fillId="52" borderId="34" xfId="138" applyFill="1" applyBorder="1" applyAlignment="1">
      <alignment horizontal="center" vertical="center" wrapText="1"/>
      <protection/>
    </xf>
    <xf numFmtId="0" fontId="66" fillId="52" borderId="35" xfId="138" applyFill="1" applyBorder="1" applyAlignment="1">
      <alignment horizontal="center" vertical="center" wrapText="1"/>
      <protection/>
    </xf>
    <xf numFmtId="0" fontId="66" fillId="52" borderId="32" xfId="138" applyFill="1" applyBorder="1" applyAlignment="1">
      <alignment horizontal="center" vertical="center" wrapText="1"/>
      <protection/>
    </xf>
    <xf numFmtId="0" fontId="66" fillId="52" borderId="21" xfId="138" applyFill="1" applyBorder="1" applyAlignment="1">
      <alignment horizontal="center" vertical="center" wrapText="1"/>
      <protection/>
    </xf>
    <xf numFmtId="0" fontId="66" fillId="0" borderId="21" xfId="138" applyBorder="1" applyAlignment="1">
      <alignment horizontal="center" vertical="center" wrapText="1"/>
      <protection/>
    </xf>
    <xf numFmtId="0" fontId="66" fillId="0" borderId="34" xfId="138" applyBorder="1" applyAlignment="1">
      <alignment horizontal="center" vertical="center" wrapText="1"/>
      <protection/>
    </xf>
    <xf numFmtId="0" fontId="66" fillId="0" borderId="35" xfId="138" applyBorder="1" applyAlignment="1">
      <alignment horizontal="center" vertical="center" wrapText="1"/>
      <protection/>
    </xf>
    <xf numFmtId="0" fontId="66" fillId="0" borderId="32" xfId="138" applyBorder="1" applyAlignment="1">
      <alignment horizontal="center" vertical="center" wrapText="1"/>
      <protection/>
    </xf>
    <xf numFmtId="0" fontId="84" fillId="0" borderId="0" xfId="150" applyFont="1" applyAlignment="1">
      <alignment horizontal="left"/>
      <protection/>
    </xf>
    <xf numFmtId="0" fontId="91" fillId="0" borderId="0" xfId="158" applyFont="1" applyAlignment="1">
      <alignment horizontal="center"/>
      <protection/>
    </xf>
    <xf numFmtId="0" fontId="94" fillId="0" borderId="0" xfId="158" applyFont="1" applyAlignment="1">
      <alignment horizontal="center"/>
      <protection/>
    </xf>
    <xf numFmtId="0" fontId="84" fillId="0" borderId="28" xfId="158" applyFont="1" applyBorder="1" applyAlignment="1">
      <alignment horizontal="center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36" fillId="0" borderId="32" xfId="160" applyFont="1" applyBorder="1" applyAlignment="1">
      <alignment horizontal="center" vertical="center" wrapText="1"/>
      <protection/>
    </xf>
    <xf numFmtId="0" fontId="6" fillId="0" borderId="31" xfId="160" applyFont="1" applyBorder="1" applyAlignment="1">
      <alignment horizontal="center" vertical="center" wrapText="1"/>
      <protection/>
    </xf>
    <xf numFmtId="0" fontId="6" fillId="0" borderId="40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0" fontId="6" fillId="3" borderId="34" xfId="160" applyFont="1" applyFill="1" applyBorder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6" fillId="3" borderId="32" xfId="160" applyFont="1" applyFill="1" applyBorder="1" applyAlignment="1">
      <alignment horizontal="center" vertical="center" wrapText="1"/>
      <protection/>
    </xf>
    <xf numFmtId="0" fontId="31" fillId="0" borderId="31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0" fontId="84" fillId="0" borderId="0" xfId="150" applyFont="1" applyAlignment="1">
      <alignment horizontal="left" vertical="top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37" fillId="0" borderId="39" xfId="160" applyFont="1" applyBorder="1" applyAlignment="1">
      <alignment textRotation="90" wrapText="1"/>
      <protection/>
    </xf>
    <xf numFmtId="0" fontId="37" fillId="0" borderId="38" xfId="160" applyFont="1" applyBorder="1" applyAlignment="1">
      <alignment textRotation="90" wrapText="1"/>
      <protection/>
    </xf>
    <xf numFmtId="0" fontId="37" fillId="0" borderId="33" xfId="160" applyFont="1" applyBorder="1" applyAlignment="1">
      <alignment textRotation="90" wrapText="1"/>
      <protection/>
    </xf>
    <xf numFmtId="0" fontId="37" fillId="0" borderId="27" xfId="160" applyFont="1" applyBorder="1" applyAlignment="1">
      <alignment textRotation="90" wrapText="1"/>
      <protection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32" xfId="160" applyNumberFormat="1" applyFont="1" applyBorder="1" applyAlignment="1">
      <alignment horizontal="center" vertical="center"/>
      <protection/>
    </xf>
    <xf numFmtId="0" fontId="37" fillId="0" borderId="31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0" fontId="37" fillId="0" borderId="21" xfId="160" applyFont="1" applyBorder="1" applyAlignment="1">
      <alignment horizontal="center" vertical="top" wrapText="1"/>
      <protection/>
    </xf>
    <xf numFmtId="0" fontId="37" fillId="0" borderId="34" xfId="160" applyFont="1" applyBorder="1" applyAlignment="1">
      <alignment horizontal="center" vertical="center" wrapText="1"/>
      <protection/>
    </xf>
    <xf numFmtId="0" fontId="37" fillId="0" borderId="35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center" wrapText="1"/>
      <protection/>
    </xf>
    <xf numFmtId="2" fontId="85" fillId="0" borderId="34" xfId="160" applyNumberFormat="1" applyFont="1" applyBorder="1" applyAlignment="1" quotePrefix="1">
      <alignment horizontal="center" vertical="center" wrapText="1"/>
      <protection/>
    </xf>
    <xf numFmtId="2" fontId="85" fillId="0" borderId="35" xfId="160" applyNumberFormat="1" applyFont="1" applyBorder="1" applyAlignment="1" quotePrefix="1">
      <alignment horizontal="center" vertical="center" wrapText="1"/>
      <protection/>
    </xf>
    <xf numFmtId="2" fontId="85" fillId="0" borderId="32" xfId="160" applyNumberFormat="1" applyFont="1" applyBorder="1" applyAlignment="1" quotePrefix="1">
      <alignment horizontal="center" vertical="center" wrapText="1"/>
      <protection/>
    </xf>
    <xf numFmtId="0" fontId="37" fillId="0" borderId="31" xfId="160" applyFont="1" applyBorder="1" applyAlignment="1">
      <alignment horizontal="center" textRotation="90" wrapText="1"/>
      <protection/>
    </xf>
    <xf numFmtId="0" fontId="37" fillId="0" borderId="26" xfId="160" applyFont="1" applyBorder="1" applyAlignment="1">
      <alignment horizontal="center" textRotation="90" wrapText="1"/>
      <protection/>
    </xf>
    <xf numFmtId="0" fontId="60" fillId="0" borderId="0" xfId="160" applyFont="1" applyBorder="1" applyAlignment="1">
      <alignment horizontal="center" vertical="center" wrapText="1"/>
      <protection/>
    </xf>
    <xf numFmtId="0" fontId="66" fillId="0" borderId="0" xfId="160" applyAlignment="1">
      <alignment horizontal="center"/>
      <protection/>
    </xf>
    <xf numFmtId="4" fontId="6" fillId="3" borderId="0" xfId="160" applyNumberFormat="1" applyFont="1" applyFill="1" applyBorder="1" applyAlignment="1" applyProtection="1">
      <alignment horizontal="center" vertical="center" wrapText="1"/>
      <protection hidden="1" locked="0"/>
    </xf>
    <xf numFmtId="0" fontId="37" fillId="0" borderId="0" xfId="160" applyFont="1" applyAlignment="1">
      <alignment horizontal="center"/>
      <protection/>
    </xf>
    <xf numFmtId="0" fontId="6" fillId="3" borderId="34" xfId="160" applyFont="1" applyFill="1" applyBorder="1" applyAlignment="1">
      <alignment horizontal="center" vertical="center"/>
      <protection/>
    </xf>
    <xf numFmtId="0" fontId="66" fillId="0" borderId="35" xfId="160" applyBorder="1" applyAlignment="1">
      <alignment horizontal="center" vertical="center"/>
      <protection/>
    </xf>
    <xf numFmtId="0" fontId="66" fillId="0" borderId="32" xfId="160" applyBorder="1" applyAlignment="1">
      <alignment horizontal="center" vertical="center"/>
      <protection/>
    </xf>
    <xf numFmtId="0" fontId="31" fillId="0" borderId="0" xfId="160" applyFont="1" applyAlignment="1">
      <alignment horizontal="left" vertical="center" wrapText="1"/>
      <protection/>
    </xf>
    <xf numFmtId="0" fontId="34" fillId="0" borderId="0" xfId="160" applyFont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 wrapText="1"/>
      <protection/>
    </xf>
    <xf numFmtId="0" fontId="6" fillId="3" borderId="28" xfId="160" applyFont="1" applyFill="1" applyBorder="1" applyAlignment="1">
      <alignment horizontal="center" vertical="center" wrapText="1"/>
      <protection/>
    </xf>
    <xf numFmtId="0" fontId="6" fillId="3" borderId="38" xfId="160" applyFont="1" applyFill="1" applyBorder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 wrapText="1"/>
      <protection/>
    </xf>
    <xf numFmtId="0" fontId="6" fillId="3" borderId="25" xfId="160" applyFont="1" applyFill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31" xfId="160" applyFont="1" applyBorder="1" applyAlignment="1">
      <alignment horizontal="center" vertical="center" wrapText="1"/>
      <protection/>
    </xf>
    <xf numFmtId="0" fontId="7" fillId="0" borderId="40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" fillId="3" borderId="32" xfId="160" applyFont="1" applyFill="1" applyBorder="1" applyAlignment="1">
      <alignment horizontal="center" vertical="center"/>
      <protection/>
    </xf>
    <xf numFmtId="0" fontId="6" fillId="3" borderId="39" xfId="160" applyFont="1" applyFill="1" applyBorder="1" applyAlignment="1">
      <alignment horizontal="center" vertical="center"/>
      <protection/>
    </xf>
    <xf numFmtId="0" fontId="6" fillId="3" borderId="28" xfId="160" applyFont="1" applyFill="1" applyBorder="1" applyAlignment="1">
      <alignment horizontal="center" vertical="center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19" fillId="0" borderId="31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19" fillId="0" borderId="31" xfId="168" applyFont="1" applyFill="1" applyBorder="1" applyAlignment="1">
      <alignment horizontal="center" vertical="center" wrapText="1"/>
      <protection/>
    </xf>
    <xf numFmtId="0" fontId="19" fillId="0" borderId="26" xfId="168" applyFont="1" applyFill="1" applyBorder="1" applyAlignment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9" fillId="53" borderId="31" xfId="168" applyNumberFormat="1" applyFont="1" applyFill="1" applyBorder="1" applyAlignment="1">
      <alignment horizontal="center" vertical="center" wrapText="1"/>
      <protection/>
    </xf>
    <xf numFmtId="49" fontId="19" fillId="53" borderId="26" xfId="168" applyNumberFormat="1" applyFont="1" applyFill="1" applyBorder="1" applyAlignment="1">
      <alignment horizontal="center" vertical="center" wrapText="1"/>
      <protection/>
    </xf>
    <xf numFmtId="0" fontId="84" fillId="0" borderId="21" xfId="155" applyFont="1" applyBorder="1" applyAlignment="1" quotePrefix="1">
      <alignment horizontal="center" vertical="center" wrapText="1"/>
      <protection/>
    </xf>
    <xf numFmtId="0" fontId="19" fillId="3" borderId="26" xfId="168" applyFont="1" applyFill="1" applyBorder="1" applyAlignment="1">
      <alignment horizontal="center" vertical="center" wrapText="1"/>
      <protection/>
    </xf>
    <xf numFmtId="0" fontId="93" fillId="0" borderId="31" xfId="140" applyFont="1" applyBorder="1" applyAlignment="1">
      <alignment horizontal="center" vertical="center" wrapText="1"/>
      <protection/>
    </xf>
    <xf numFmtId="0" fontId="93" fillId="0" borderId="26" xfId="140" applyFont="1" applyBorder="1" applyAlignment="1">
      <alignment horizontal="center" vertical="center" wrapText="1"/>
      <protection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34" fillId="0" borderId="0" xfId="168" applyFont="1" applyBorder="1" applyAlignment="1" applyProtection="1">
      <alignment horizontal="center" vertical="center" wrapText="1"/>
      <protection locked="0"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49" fontId="19" fillId="0" borderId="26" xfId="168" applyNumberFormat="1" applyFont="1" applyFill="1" applyBorder="1" applyAlignment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2" fontId="84" fillId="0" borderId="21" xfId="155" applyNumberFormat="1" applyFont="1" applyBorder="1" applyAlignment="1" quotePrefix="1">
      <alignment horizontal="center" vertical="center" wrapText="1"/>
      <protection/>
    </xf>
    <xf numFmtId="2" fontId="84" fillId="0" borderId="31" xfId="155" applyNumberFormat="1" applyFont="1" applyBorder="1" applyAlignment="1" quotePrefix="1">
      <alignment horizontal="center" vertical="center" wrapText="1"/>
      <protection/>
    </xf>
    <xf numFmtId="2" fontId="84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4" fillId="0" borderId="31" xfId="155" applyFont="1" applyBorder="1" applyAlignment="1" quotePrefix="1">
      <alignment horizontal="center" vertical="center" wrapText="1"/>
      <protection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7" fillId="0" borderId="49" xfId="144" applyFont="1" applyBorder="1" applyAlignment="1">
      <alignment horizontal="center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vertic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  <xf numFmtId="0" fontId="19" fillId="0" borderId="0" xfId="147" applyFont="1" applyAlignment="1">
      <alignment horizontal="left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 2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9">
      <selection activeCell="B83" sqref="B83"/>
    </sheetView>
  </sheetViews>
  <sheetFormatPr defaultColWidth="9.00390625" defaultRowHeight="12.75"/>
  <cols>
    <col min="1" max="1" width="16.125" style="196" customWidth="1"/>
    <col min="2" max="2" width="41.00390625" style="196" customWidth="1"/>
    <col min="3" max="3" width="14.125" style="196" customWidth="1"/>
    <col min="4" max="4" width="14.00390625" style="196" customWidth="1"/>
    <col min="5" max="5" width="14.125" style="196" customWidth="1"/>
    <col min="6" max="6" width="14.75390625" style="196" customWidth="1"/>
    <col min="7" max="16384" width="9.125" style="196" customWidth="1"/>
  </cols>
  <sheetData>
    <row r="1" spans="1:6" ht="15.75">
      <c r="A1" s="196" t="s">
        <v>119</v>
      </c>
      <c r="C1" s="330" t="s">
        <v>0</v>
      </c>
      <c r="D1" s="330"/>
      <c r="E1" s="188"/>
      <c r="F1" s="188"/>
    </row>
    <row r="2" spans="3:9" ht="30" customHeight="1">
      <c r="C2" s="329" t="s">
        <v>419</v>
      </c>
      <c r="D2" s="329"/>
      <c r="E2" s="329"/>
      <c r="F2" s="329"/>
      <c r="G2" s="173"/>
      <c r="H2" s="173"/>
      <c r="I2" s="173"/>
    </row>
    <row r="3" spans="3:9" ht="15.75">
      <c r="C3" s="328">
        <v>43977</v>
      </c>
      <c r="D3" s="328"/>
      <c r="E3" s="328"/>
      <c r="F3" s="328"/>
      <c r="G3" s="161"/>
      <c r="H3" s="161"/>
      <c r="I3" s="161"/>
    </row>
    <row r="4" spans="3:6" ht="15.75">
      <c r="C4" s="269"/>
      <c r="D4" s="269"/>
      <c r="E4" s="269"/>
      <c r="F4" s="269"/>
    </row>
    <row r="5" spans="2:5" ht="44.25" customHeight="1">
      <c r="B5" s="332" t="s">
        <v>348</v>
      </c>
      <c r="C5" s="332"/>
      <c r="D5" s="332"/>
      <c r="E5" s="332"/>
    </row>
    <row r="6" spans="1:6" s="197" customFormat="1" ht="21" customHeight="1">
      <c r="A6" s="217">
        <v>25530000000</v>
      </c>
      <c r="B6" s="219"/>
      <c r="C6" s="204"/>
      <c r="D6" s="204"/>
      <c r="E6" s="204"/>
      <c r="F6" s="204"/>
    </row>
    <row r="7" spans="1:6" s="197" customFormat="1" ht="15" customHeight="1">
      <c r="A7" s="220" t="s">
        <v>302</v>
      </c>
      <c r="B7" s="218"/>
      <c r="C7" s="204"/>
      <c r="D7" s="204"/>
      <c r="E7" s="204"/>
      <c r="F7" s="204"/>
    </row>
    <row r="8" s="197" customFormat="1" ht="15.75">
      <c r="F8" s="198" t="s">
        <v>179</v>
      </c>
    </row>
    <row r="9" spans="1:6" s="197" customFormat="1" ht="15.75">
      <c r="A9" s="327" t="s">
        <v>1</v>
      </c>
      <c r="B9" s="327" t="s">
        <v>288</v>
      </c>
      <c r="C9" s="331" t="s">
        <v>202</v>
      </c>
      <c r="D9" s="327" t="s">
        <v>2</v>
      </c>
      <c r="E9" s="327" t="s">
        <v>3</v>
      </c>
      <c r="F9" s="327"/>
    </row>
    <row r="10" spans="1:6" s="197" customFormat="1" ht="15.75">
      <c r="A10" s="327"/>
      <c r="B10" s="327"/>
      <c r="C10" s="327"/>
      <c r="D10" s="327"/>
      <c r="E10" s="327" t="s">
        <v>184</v>
      </c>
      <c r="F10" s="327" t="s">
        <v>203</v>
      </c>
    </row>
    <row r="11" spans="1:6" s="197" customFormat="1" ht="32.25" customHeight="1">
      <c r="A11" s="327"/>
      <c r="B11" s="327"/>
      <c r="C11" s="327"/>
      <c r="D11" s="327"/>
      <c r="E11" s="327"/>
      <c r="F11" s="327"/>
    </row>
    <row r="12" spans="1:6" s="197" customFormat="1" ht="15.75">
      <c r="A12" s="199">
        <v>1</v>
      </c>
      <c r="B12" s="199">
        <v>2</v>
      </c>
      <c r="C12" s="200">
        <v>3</v>
      </c>
      <c r="D12" s="199">
        <v>4</v>
      </c>
      <c r="E12" s="199">
        <v>5</v>
      </c>
      <c r="F12" s="199">
        <v>6</v>
      </c>
    </row>
    <row r="13" spans="1:6" s="315" customFormat="1" ht="15.75">
      <c r="A13" s="278">
        <v>10000000</v>
      </c>
      <c r="B13" s="279" t="s">
        <v>4</v>
      </c>
      <c r="C13" s="280">
        <f aca="true" t="shared" si="0" ref="C13:C44">D13+E13</f>
        <v>58593720</v>
      </c>
      <c r="D13" s="281">
        <v>58539620</v>
      </c>
      <c r="E13" s="281">
        <v>54100</v>
      </c>
      <c r="F13" s="281">
        <v>0</v>
      </c>
    </row>
    <row r="14" spans="1:6" s="315" customFormat="1" ht="47.25">
      <c r="A14" s="278">
        <v>11000000</v>
      </c>
      <c r="B14" s="279" t="s">
        <v>5</v>
      </c>
      <c r="C14" s="280">
        <f t="shared" si="0"/>
        <v>43530000</v>
      </c>
      <c r="D14" s="281">
        <v>43530000</v>
      </c>
      <c r="E14" s="281">
        <v>0</v>
      </c>
      <c r="F14" s="281">
        <v>0</v>
      </c>
    </row>
    <row r="15" spans="1:6" s="315" customFormat="1" ht="31.5">
      <c r="A15" s="278">
        <v>11010000</v>
      </c>
      <c r="B15" s="279" t="s">
        <v>6</v>
      </c>
      <c r="C15" s="280">
        <f t="shared" si="0"/>
        <v>43530000</v>
      </c>
      <c r="D15" s="281">
        <v>43530000</v>
      </c>
      <c r="E15" s="281">
        <v>0</v>
      </c>
      <c r="F15" s="281">
        <v>0</v>
      </c>
    </row>
    <row r="16" spans="1:6" s="315" customFormat="1" ht="63">
      <c r="A16" s="282">
        <v>11010100</v>
      </c>
      <c r="B16" s="283" t="s">
        <v>7</v>
      </c>
      <c r="C16" s="284">
        <f t="shared" si="0"/>
        <v>28160000</v>
      </c>
      <c r="D16" s="285">
        <v>28160000</v>
      </c>
      <c r="E16" s="285">
        <v>0</v>
      </c>
      <c r="F16" s="285">
        <v>0</v>
      </c>
    </row>
    <row r="17" spans="1:6" s="315" customFormat="1" ht="94.5">
      <c r="A17" s="282">
        <v>11010200</v>
      </c>
      <c r="B17" s="283" t="s">
        <v>8</v>
      </c>
      <c r="C17" s="284">
        <f t="shared" si="0"/>
        <v>965000</v>
      </c>
      <c r="D17" s="285">
        <v>965000</v>
      </c>
      <c r="E17" s="285">
        <v>0</v>
      </c>
      <c r="F17" s="285">
        <v>0</v>
      </c>
    </row>
    <row r="18" spans="1:6" s="315" customFormat="1" ht="63">
      <c r="A18" s="282">
        <v>11010400</v>
      </c>
      <c r="B18" s="283" t="s">
        <v>9</v>
      </c>
      <c r="C18" s="284">
        <f t="shared" si="0"/>
        <v>14300000</v>
      </c>
      <c r="D18" s="285">
        <v>14300000</v>
      </c>
      <c r="E18" s="285">
        <v>0</v>
      </c>
      <c r="F18" s="285">
        <v>0</v>
      </c>
    </row>
    <row r="19" spans="1:6" s="315" customFormat="1" ht="47.25">
      <c r="A19" s="282">
        <v>11010500</v>
      </c>
      <c r="B19" s="283" t="s">
        <v>10</v>
      </c>
      <c r="C19" s="284">
        <f t="shared" si="0"/>
        <v>105000</v>
      </c>
      <c r="D19" s="285">
        <v>105000</v>
      </c>
      <c r="E19" s="285">
        <v>0</v>
      </c>
      <c r="F19" s="285">
        <v>0</v>
      </c>
    </row>
    <row r="20" spans="1:6" s="315" customFormat="1" ht="47.25">
      <c r="A20" s="278">
        <v>13000000</v>
      </c>
      <c r="B20" s="279" t="s">
        <v>287</v>
      </c>
      <c r="C20" s="280">
        <f t="shared" si="0"/>
        <v>76760</v>
      </c>
      <c r="D20" s="281">
        <v>76760</v>
      </c>
      <c r="E20" s="281">
        <v>0</v>
      </c>
      <c r="F20" s="281">
        <v>0</v>
      </c>
    </row>
    <row r="21" spans="1:6" s="315" customFormat="1" ht="31.5">
      <c r="A21" s="278">
        <v>13010000</v>
      </c>
      <c r="B21" s="279" t="s">
        <v>286</v>
      </c>
      <c r="C21" s="280">
        <f t="shared" si="0"/>
        <v>75110</v>
      </c>
      <c r="D21" s="281">
        <v>75110</v>
      </c>
      <c r="E21" s="281">
        <v>0</v>
      </c>
      <c r="F21" s="281">
        <v>0</v>
      </c>
    </row>
    <row r="22" spans="1:6" s="315" customFormat="1" ht="63">
      <c r="A22" s="282">
        <v>13010100</v>
      </c>
      <c r="B22" s="283" t="s">
        <v>322</v>
      </c>
      <c r="C22" s="284">
        <f t="shared" si="0"/>
        <v>29000</v>
      </c>
      <c r="D22" s="285">
        <v>29000</v>
      </c>
      <c r="E22" s="285">
        <v>0</v>
      </c>
      <c r="F22" s="285">
        <v>0</v>
      </c>
    </row>
    <row r="23" spans="1:6" s="315" customFormat="1" ht="110.25">
      <c r="A23" s="282">
        <v>13010200</v>
      </c>
      <c r="B23" s="283" t="s">
        <v>285</v>
      </c>
      <c r="C23" s="284">
        <f t="shared" si="0"/>
        <v>46110</v>
      </c>
      <c r="D23" s="285">
        <v>46110</v>
      </c>
      <c r="E23" s="285">
        <v>0</v>
      </c>
      <c r="F23" s="285">
        <v>0</v>
      </c>
    </row>
    <row r="24" spans="1:6" s="315" customFormat="1" ht="31.5">
      <c r="A24" s="278">
        <v>13030000</v>
      </c>
      <c r="B24" s="279" t="s">
        <v>284</v>
      </c>
      <c r="C24" s="280">
        <f t="shared" si="0"/>
        <v>1650</v>
      </c>
      <c r="D24" s="281">
        <v>1650</v>
      </c>
      <c r="E24" s="281">
        <v>0</v>
      </c>
      <c r="F24" s="281">
        <v>0</v>
      </c>
    </row>
    <row r="25" spans="1:6" s="315" customFormat="1" ht="47.25">
      <c r="A25" s="282">
        <v>13030100</v>
      </c>
      <c r="B25" s="283" t="s">
        <v>283</v>
      </c>
      <c r="C25" s="284">
        <f t="shared" si="0"/>
        <v>1650</v>
      </c>
      <c r="D25" s="285">
        <v>1650</v>
      </c>
      <c r="E25" s="285">
        <v>0</v>
      </c>
      <c r="F25" s="285">
        <v>0</v>
      </c>
    </row>
    <row r="26" spans="1:6" s="315" customFormat="1" ht="31.5">
      <c r="A26" s="278">
        <v>14000000</v>
      </c>
      <c r="B26" s="279" t="s">
        <v>58</v>
      </c>
      <c r="C26" s="280">
        <f t="shared" si="0"/>
        <v>1089200</v>
      </c>
      <c r="D26" s="281">
        <v>1089200</v>
      </c>
      <c r="E26" s="281">
        <v>0</v>
      </c>
      <c r="F26" s="281">
        <v>0</v>
      </c>
    </row>
    <row r="27" spans="1:6" s="315" customFormat="1" ht="47.25">
      <c r="A27" s="278">
        <v>14020000</v>
      </c>
      <c r="B27" s="279" t="s">
        <v>282</v>
      </c>
      <c r="C27" s="280">
        <f t="shared" si="0"/>
        <v>165000</v>
      </c>
      <c r="D27" s="281">
        <v>165000</v>
      </c>
      <c r="E27" s="281">
        <v>0</v>
      </c>
      <c r="F27" s="281">
        <v>0</v>
      </c>
    </row>
    <row r="28" spans="1:6" s="315" customFormat="1" ht="15.75">
      <c r="A28" s="282">
        <v>14021900</v>
      </c>
      <c r="B28" s="283" t="s">
        <v>56</v>
      </c>
      <c r="C28" s="284">
        <f t="shared" si="0"/>
        <v>165000</v>
      </c>
      <c r="D28" s="285">
        <v>165000</v>
      </c>
      <c r="E28" s="285">
        <v>0</v>
      </c>
      <c r="F28" s="285">
        <v>0</v>
      </c>
    </row>
    <row r="29" spans="1:6" s="315" customFormat="1" ht="47.25">
      <c r="A29" s="278">
        <v>14030000</v>
      </c>
      <c r="B29" s="279" t="s">
        <v>57</v>
      </c>
      <c r="C29" s="280">
        <f t="shared" si="0"/>
        <v>725000</v>
      </c>
      <c r="D29" s="281">
        <v>725000</v>
      </c>
      <c r="E29" s="281">
        <v>0</v>
      </c>
      <c r="F29" s="281">
        <v>0</v>
      </c>
    </row>
    <row r="30" spans="1:6" s="315" customFormat="1" ht="15.75">
      <c r="A30" s="282">
        <v>14031900</v>
      </c>
      <c r="B30" s="283" t="s">
        <v>56</v>
      </c>
      <c r="C30" s="284">
        <f t="shared" si="0"/>
        <v>725000</v>
      </c>
      <c r="D30" s="285">
        <v>725000</v>
      </c>
      <c r="E30" s="285">
        <v>0</v>
      </c>
      <c r="F30" s="285">
        <v>0</v>
      </c>
    </row>
    <row r="31" spans="1:6" s="315" customFormat="1" ht="47.25">
      <c r="A31" s="282">
        <v>14040000</v>
      </c>
      <c r="B31" s="283" t="s">
        <v>281</v>
      </c>
      <c r="C31" s="284">
        <f t="shared" si="0"/>
        <v>199200</v>
      </c>
      <c r="D31" s="285">
        <v>199200</v>
      </c>
      <c r="E31" s="285">
        <v>0</v>
      </c>
      <c r="F31" s="285">
        <v>0</v>
      </c>
    </row>
    <row r="32" spans="1:6" s="315" customFormat="1" ht="15.75">
      <c r="A32" s="278">
        <v>18000000</v>
      </c>
      <c r="B32" s="279" t="s">
        <v>280</v>
      </c>
      <c r="C32" s="280">
        <f t="shared" si="0"/>
        <v>13843660</v>
      </c>
      <c r="D32" s="281">
        <v>13843660</v>
      </c>
      <c r="E32" s="281">
        <v>0</v>
      </c>
      <c r="F32" s="281">
        <v>0</v>
      </c>
    </row>
    <row r="33" spans="1:6" s="315" customFormat="1" ht="15.75">
      <c r="A33" s="278">
        <v>18010000</v>
      </c>
      <c r="B33" s="279" t="s">
        <v>279</v>
      </c>
      <c r="C33" s="280">
        <f t="shared" si="0"/>
        <v>5306640</v>
      </c>
      <c r="D33" s="281">
        <v>5306640</v>
      </c>
      <c r="E33" s="281">
        <v>0</v>
      </c>
      <c r="F33" s="281">
        <v>0</v>
      </c>
    </row>
    <row r="34" spans="1:6" s="315" customFormat="1" ht="63">
      <c r="A34" s="282">
        <v>18010100</v>
      </c>
      <c r="B34" s="283" t="s">
        <v>278</v>
      </c>
      <c r="C34" s="284">
        <f t="shared" si="0"/>
        <v>4570</v>
      </c>
      <c r="D34" s="285">
        <v>4570</v>
      </c>
      <c r="E34" s="285">
        <v>0</v>
      </c>
      <c r="F34" s="285">
        <v>0</v>
      </c>
    </row>
    <row r="35" spans="1:6" s="315" customFormat="1" ht="63">
      <c r="A35" s="282">
        <v>18010200</v>
      </c>
      <c r="B35" s="283" t="s">
        <v>277</v>
      </c>
      <c r="C35" s="284">
        <f t="shared" si="0"/>
        <v>2340</v>
      </c>
      <c r="D35" s="285">
        <v>2340</v>
      </c>
      <c r="E35" s="285">
        <v>0</v>
      </c>
      <c r="F35" s="285">
        <v>0</v>
      </c>
    </row>
    <row r="36" spans="1:6" s="315" customFormat="1" ht="63">
      <c r="A36" s="282">
        <v>18010300</v>
      </c>
      <c r="B36" s="283" t="s">
        <v>276</v>
      </c>
      <c r="C36" s="284">
        <f t="shared" si="0"/>
        <v>6100</v>
      </c>
      <c r="D36" s="285">
        <v>6100</v>
      </c>
      <c r="E36" s="285">
        <v>0</v>
      </c>
      <c r="F36" s="285">
        <v>0</v>
      </c>
    </row>
    <row r="37" spans="1:6" s="315" customFormat="1" ht="63">
      <c r="A37" s="282">
        <v>18010400</v>
      </c>
      <c r="B37" s="283" t="s">
        <v>275</v>
      </c>
      <c r="C37" s="284">
        <f t="shared" si="0"/>
        <v>72640</v>
      </c>
      <c r="D37" s="285">
        <v>72640</v>
      </c>
      <c r="E37" s="285">
        <v>0</v>
      </c>
      <c r="F37" s="285">
        <v>0</v>
      </c>
    </row>
    <row r="38" spans="1:6" s="315" customFormat="1" ht="15.75">
      <c r="A38" s="282">
        <v>18010500</v>
      </c>
      <c r="B38" s="283" t="s">
        <v>274</v>
      </c>
      <c r="C38" s="284">
        <f t="shared" si="0"/>
        <v>195000</v>
      </c>
      <c r="D38" s="285">
        <v>195000</v>
      </c>
      <c r="E38" s="285">
        <v>0</v>
      </c>
      <c r="F38" s="285">
        <v>0</v>
      </c>
    </row>
    <row r="39" spans="1:6" s="315" customFormat="1" ht="15.75">
      <c r="A39" s="282">
        <v>18010600</v>
      </c>
      <c r="B39" s="283" t="s">
        <v>273</v>
      </c>
      <c r="C39" s="284">
        <f t="shared" si="0"/>
        <v>3996000</v>
      </c>
      <c r="D39" s="285">
        <v>3996000</v>
      </c>
      <c r="E39" s="285">
        <v>0</v>
      </c>
      <c r="F39" s="285">
        <v>0</v>
      </c>
    </row>
    <row r="40" spans="1:6" s="315" customFormat="1" ht="15.75">
      <c r="A40" s="282">
        <v>18010700</v>
      </c>
      <c r="B40" s="283" t="s">
        <v>272</v>
      </c>
      <c r="C40" s="284">
        <f t="shared" si="0"/>
        <v>498000</v>
      </c>
      <c r="D40" s="285">
        <v>498000</v>
      </c>
      <c r="E40" s="285">
        <v>0</v>
      </c>
      <c r="F40" s="285">
        <v>0</v>
      </c>
    </row>
    <row r="41" spans="1:6" s="315" customFormat="1" ht="15.75">
      <c r="A41" s="282">
        <v>18010900</v>
      </c>
      <c r="B41" s="283" t="s">
        <v>271</v>
      </c>
      <c r="C41" s="284">
        <f t="shared" si="0"/>
        <v>506990</v>
      </c>
      <c r="D41" s="285">
        <v>506990</v>
      </c>
      <c r="E41" s="285">
        <v>0</v>
      </c>
      <c r="F41" s="285">
        <v>0</v>
      </c>
    </row>
    <row r="42" spans="1:6" s="315" customFormat="1" ht="31.5">
      <c r="A42" s="282">
        <v>18011100</v>
      </c>
      <c r="B42" s="283" t="s">
        <v>270</v>
      </c>
      <c r="C42" s="284">
        <f t="shared" si="0"/>
        <v>25000</v>
      </c>
      <c r="D42" s="285">
        <v>25000</v>
      </c>
      <c r="E42" s="285">
        <v>0</v>
      </c>
      <c r="F42" s="285">
        <v>0</v>
      </c>
    </row>
    <row r="43" spans="1:6" s="315" customFormat="1" ht="15.75">
      <c r="A43" s="278">
        <v>18030000</v>
      </c>
      <c r="B43" s="279" t="s">
        <v>55</v>
      </c>
      <c r="C43" s="280">
        <f t="shared" si="0"/>
        <v>840</v>
      </c>
      <c r="D43" s="281">
        <v>840</v>
      </c>
      <c r="E43" s="281">
        <v>0</v>
      </c>
      <c r="F43" s="281">
        <v>0</v>
      </c>
    </row>
    <row r="44" spans="1:6" s="315" customFormat="1" ht="31.5">
      <c r="A44" s="282">
        <v>18030100</v>
      </c>
      <c r="B44" s="283" t="s">
        <v>54</v>
      </c>
      <c r="C44" s="284">
        <f t="shared" si="0"/>
        <v>840</v>
      </c>
      <c r="D44" s="285">
        <v>840</v>
      </c>
      <c r="E44" s="285">
        <v>0</v>
      </c>
      <c r="F44" s="285">
        <v>0</v>
      </c>
    </row>
    <row r="45" spans="1:6" s="315" customFormat="1" ht="15.75">
      <c r="A45" s="278">
        <v>18050000</v>
      </c>
      <c r="B45" s="279" t="s">
        <v>53</v>
      </c>
      <c r="C45" s="280">
        <f aca="true" t="shared" si="1" ref="C45:C76">D45+E45</f>
        <v>8536180</v>
      </c>
      <c r="D45" s="281">
        <v>8536180</v>
      </c>
      <c r="E45" s="281">
        <v>0</v>
      </c>
      <c r="F45" s="281">
        <v>0</v>
      </c>
    </row>
    <row r="46" spans="1:6" s="315" customFormat="1" ht="15.75">
      <c r="A46" s="282">
        <v>18050300</v>
      </c>
      <c r="B46" s="283" t="s">
        <v>52</v>
      </c>
      <c r="C46" s="284">
        <f t="shared" si="1"/>
        <v>75840</v>
      </c>
      <c r="D46" s="285">
        <v>75840</v>
      </c>
      <c r="E46" s="285">
        <v>0</v>
      </c>
      <c r="F46" s="285">
        <v>0</v>
      </c>
    </row>
    <row r="47" spans="1:6" s="315" customFormat="1" ht="15.75">
      <c r="A47" s="282">
        <v>18050400</v>
      </c>
      <c r="B47" s="283" t="s">
        <v>51</v>
      </c>
      <c r="C47" s="284">
        <f t="shared" si="1"/>
        <v>1560300</v>
      </c>
      <c r="D47" s="285">
        <v>1560300</v>
      </c>
      <c r="E47" s="285">
        <v>0</v>
      </c>
      <c r="F47" s="285">
        <v>0</v>
      </c>
    </row>
    <row r="48" spans="1:6" s="315" customFormat="1" ht="94.5" customHeight="1">
      <c r="A48" s="282">
        <v>18050500</v>
      </c>
      <c r="B48" s="283" t="s">
        <v>269</v>
      </c>
      <c r="C48" s="284">
        <f t="shared" si="1"/>
        <v>6900040</v>
      </c>
      <c r="D48" s="285">
        <v>6900040</v>
      </c>
      <c r="E48" s="285">
        <v>0</v>
      </c>
      <c r="F48" s="285">
        <v>0</v>
      </c>
    </row>
    <row r="49" spans="1:6" s="315" customFormat="1" ht="15.75">
      <c r="A49" s="278">
        <v>19000000</v>
      </c>
      <c r="B49" s="279" t="s">
        <v>71</v>
      </c>
      <c r="C49" s="280">
        <f t="shared" si="1"/>
        <v>54100</v>
      </c>
      <c r="D49" s="281">
        <v>0</v>
      </c>
      <c r="E49" s="281">
        <v>54100</v>
      </c>
      <c r="F49" s="281">
        <v>0</v>
      </c>
    </row>
    <row r="50" spans="1:6" s="315" customFormat="1" ht="15.75">
      <c r="A50" s="278">
        <v>19010000</v>
      </c>
      <c r="B50" s="279" t="s">
        <v>70</v>
      </c>
      <c r="C50" s="280">
        <f t="shared" si="1"/>
        <v>54100</v>
      </c>
      <c r="D50" s="281">
        <v>0</v>
      </c>
      <c r="E50" s="281">
        <v>54100</v>
      </c>
      <c r="F50" s="281">
        <v>0</v>
      </c>
    </row>
    <row r="51" spans="1:6" s="315" customFormat="1" ht="94.5">
      <c r="A51" s="282">
        <v>19010100</v>
      </c>
      <c r="B51" s="283" t="s">
        <v>268</v>
      </c>
      <c r="C51" s="284">
        <f t="shared" si="1"/>
        <v>49900</v>
      </c>
      <c r="D51" s="285">
        <v>0</v>
      </c>
      <c r="E51" s="285">
        <v>49900</v>
      </c>
      <c r="F51" s="285">
        <v>0</v>
      </c>
    </row>
    <row r="52" spans="1:6" s="315" customFormat="1" ht="78.75">
      <c r="A52" s="282">
        <v>19010300</v>
      </c>
      <c r="B52" s="283" t="s">
        <v>69</v>
      </c>
      <c r="C52" s="284">
        <f t="shared" si="1"/>
        <v>4200</v>
      </c>
      <c r="D52" s="285">
        <v>0</v>
      </c>
      <c r="E52" s="285">
        <v>4200</v>
      </c>
      <c r="F52" s="285">
        <v>0</v>
      </c>
    </row>
    <row r="53" spans="1:6" s="315" customFormat="1" ht="15.75">
      <c r="A53" s="278">
        <v>20000000</v>
      </c>
      <c r="B53" s="279" t="s">
        <v>11</v>
      </c>
      <c r="C53" s="280">
        <f t="shared" si="1"/>
        <v>1603380</v>
      </c>
      <c r="D53" s="281">
        <v>649930</v>
      </c>
      <c r="E53" s="281">
        <v>953450</v>
      </c>
      <c r="F53" s="281">
        <v>0</v>
      </c>
    </row>
    <row r="54" spans="1:6" s="315" customFormat="1" ht="31.5">
      <c r="A54" s="278">
        <v>21000000</v>
      </c>
      <c r="B54" s="279" t="s">
        <v>50</v>
      </c>
      <c r="C54" s="280">
        <f t="shared" si="1"/>
        <v>2020</v>
      </c>
      <c r="D54" s="281">
        <v>2020</v>
      </c>
      <c r="E54" s="281">
        <v>0</v>
      </c>
      <c r="F54" s="281">
        <v>0</v>
      </c>
    </row>
    <row r="55" spans="1:6" s="315" customFormat="1" ht="15.75">
      <c r="A55" s="278">
        <v>21080000</v>
      </c>
      <c r="B55" s="279" t="s">
        <v>49</v>
      </c>
      <c r="C55" s="280">
        <f t="shared" si="1"/>
        <v>2020</v>
      </c>
      <c r="D55" s="281">
        <v>2020</v>
      </c>
      <c r="E55" s="281">
        <v>0</v>
      </c>
      <c r="F55" s="281">
        <v>0</v>
      </c>
    </row>
    <row r="56" spans="1:6" s="315" customFormat="1" ht="15.75">
      <c r="A56" s="282">
        <v>21081100</v>
      </c>
      <c r="B56" s="283" t="s">
        <v>48</v>
      </c>
      <c r="C56" s="284">
        <f t="shared" si="1"/>
        <v>2020</v>
      </c>
      <c r="D56" s="285">
        <v>2020</v>
      </c>
      <c r="E56" s="285">
        <v>0</v>
      </c>
      <c r="F56" s="285">
        <v>0</v>
      </c>
    </row>
    <row r="57" spans="1:6" s="315" customFormat="1" ht="47.25">
      <c r="A57" s="278">
        <v>22000000</v>
      </c>
      <c r="B57" s="279" t="s">
        <v>12</v>
      </c>
      <c r="C57" s="280">
        <f t="shared" si="1"/>
        <v>642030</v>
      </c>
      <c r="D57" s="281">
        <v>642030</v>
      </c>
      <c r="E57" s="281">
        <v>0</v>
      </c>
      <c r="F57" s="281">
        <v>0</v>
      </c>
    </row>
    <row r="58" spans="1:6" s="315" customFormat="1" ht="31.5">
      <c r="A58" s="278">
        <v>22010000</v>
      </c>
      <c r="B58" s="279" t="s">
        <v>39</v>
      </c>
      <c r="C58" s="280">
        <f t="shared" si="1"/>
        <v>573290</v>
      </c>
      <c r="D58" s="281">
        <v>573290</v>
      </c>
      <c r="E58" s="281">
        <v>0</v>
      </c>
      <c r="F58" s="281">
        <v>0</v>
      </c>
    </row>
    <row r="59" spans="1:6" s="315" customFormat="1" ht="63">
      <c r="A59" s="282">
        <v>22010300</v>
      </c>
      <c r="B59" s="283" t="s">
        <v>267</v>
      </c>
      <c r="C59" s="284">
        <f t="shared" si="1"/>
        <v>1920</v>
      </c>
      <c r="D59" s="285">
        <v>1920</v>
      </c>
      <c r="E59" s="285">
        <v>0</v>
      </c>
      <c r="F59" s="285">
        <v>0</v>
      </c>
    </row>
    <row r="60" spans="1:6" s="315" customFormat="1" ht="31.5">
      <c r="A60" s="282">
        <v>22012500</v>
      </c>
      <c r="B60" s="283" t="s">
        <v>47</v>
      </c>
      <c r="C60" s="284">
        <f t="shared" si="1"/>
        <v>218360</v>
      </c>
      <c r="D60" s="285">
        <v>218360</v>
      </c>
      <c r="E60" s="285">
        <v>0</v>
      </c>
      <c r="F60" s="285">
        <v>0</v>
      </c>
    </row>
    <row r="61" spans="1:6" s="315" customFormat="1" ht="47.25">
      <c r="A61" s="282">
        <v>22012600</v>
      </c>
      <c r="B61" s="283" t="s">
        <v>266</v>
      </c>
      <c r="C61" s="284">
        <f t="shared" si="1"/>
        <v>353010</v>
      </c>
      <c r="D61" s="285">
        <v>353010</v>
      </c>
      <c r="E61" s="285">
        <v>0</v>
      </c>
      <c r="F61" s="285">
        <v>0</v>
      </c>
    </row>
    <row r="62" spans="1:6" s="315" customFormat="1" ht="63">
      <c r="A62" s="278">
        <v>22080000</v>
      </c>
      <c r="B62" s="279" t="s">
        <v>46</v>
      </c>
      <c r="C62" s="280">
        <f t="shared" si="1"/>
        <v>14570</v>
      </c>
      <c r="D62" s="281">
        <v>14570</v>
      </c>
      <c r="E62" s="281">
        <v>0</v>
      </c>
      <c r="F62" s="281">
        <v>0</v>
      </c>
    </row>
    <row r="63" spans="1:6" s="315" customFormat="1" ht="63">
      <c r="A63" s="282">
        <v>22080400</v>
      </c>
      <c r="B63" s="283" t="s">
        <v>45</v>
      </c>
      <c r="C63" s="284">
        <f t="shared" si="1"/>
        <v>14570</v>
      </c>
      <c r="D63" s="285">
        <v>14570</v>
      </c>
      <c r="E63" s="285">
        <v>0</v>
      </c>
      <c r="F63" s="285">
        <v>0</v>
      </c>
    </row>
    <row r="64" spans="1:6" s="315" customFormat="1" ht="15.75">
      <c r="A64" s="278">
        <v>22090000</v>
      </c>
      <c r="B64" s="279" t="s">
        <v>44</v>
      </c>
      <c r="C64" s="280">
        <f t="shared" si="1"/>
        <v>51460</v>
      </c>
      <c r="D64" s="281">
        <v>51460</v>
      </c>
      <c r="E64" s="281">
        <v>0</v>
      </c>
      <c r="F64" s="281">
        <v>0</v>
      </c>
    </row>
    <row r="65" spans="1:6" s="315" customFormat="1" ht="63">
      <c r="A65" s="282">
        <v>22090100</v>
      </c>
      <c r="B65" s="283" t="s">
        <v>43</v>
      </c>
      <c r="C65" s="284">
        <f t="shared" si="1"/>
        <v>49400</v>
      </c>
      <c r="D65" s="285">
        <v>49400</v>
      </c>
      <c r="E65" s="285">
        <v>0</v>
      </c>
      <c r="F65" s="285">
        <v>0</v>
      </c>
    </row>
    <row r="66" spans="1:6" s="315" customFormat="1" ht="46.5" customHeight="1">
      <c r="A66" s="282">
        <v>22090400</v>
      </c>
      <c r="B66" s="283" t="s">
        <v>42</v>
      </c>
      <c r="C66" s="284">
        <f t="shared" si="1"/>
        <v>2060</v>
      </c>
      <c r="D66" s="285">
        <v>2060</v>
      </c>
      <c r="E66" s="285">
        <v>0</v>
      </c>
      <c r="F66" s="285">
        <v>0</v>
      </c>
    </row>
    <row r="67" spans="1:6" s="315" customFormat="1" ht="126">
      <c r="A67" s="282">
        <v>22130000</v>
      </c>
      <c r="B67" s="283" t="s">
        <v>265</v>
      </c>
      <c r="C67" s="284">
        <f t="shared" si="1"/>
        <v>2710</v>
      </c>
      <c r="D67" s="285">
        <v>2710</v>
      </c>
      <c r="E67" s="285">
        <v>0</v>
      </c>
      <c r="F67" s="285">
        <v>0</v>
      </c>
    </row>
    <row r="68" spans="1:6" s="315" customFormat="1" ht="15.75">
      <c r="A68" s="278">
        <v>24000000</v>
      </c>
      <c r="B68" s="279" t="s">
        <v>68</v>
      </c>
      <c r="C68" s="280">
        <f t="shared" si="1"/>
        <v>5880</v>
      </c>
      <c r="D68" s="281">
        <v>5880</v>
      </c>
      <c r="E68" s="281">
        <v>0</v>
      </c>
      <c r="F68" s="281">
        <v>0</v>
      </c>
    </row>
    <row r="69" spans="1:6" s="315" customFormat="1" ht="15.75">
      <c r="A69" s="278">
        <v>24060000</v>
      </c>
      <c r="B69" s="279" t="s">
        <v>49</v>
      </c>
      <c r="C69" s="280">
        <f t="shared" si="1"/>
        <v>5880</v>
      </c>
      <c r="D69" s="281">
        <v>5880</v>
      </c>
      <c r="E69" s="281">
        <v>0</v>
      </c>
      <c r="F69" s="281">
        <v>0</v>
      </c>
    </row>
    <row r="70" spans="1:6" s="315" customFormat="1" ht="15.75">
      <c r="A70" s="282">
        <v>24060300</v>
      </c>
      <c r="B70" s="283" t="s">
        <v>49</v>
      </c>
      <c r="C70" s="284">
        <f t="shared" si="1"/>
        <v>5880</v>
      </c>
      <c r="D70" s="285">
        <v>5880</v>
      </c>
      <c r="E70" s="285">
        <v>0</v>
      </c>
      <c r="F70" s="285">
        <v>0</v>
      </c>
    </row>
    <row r="71" spans="1:6" s="315" customFormat="1" ht="31.5">
      <c r="A71" s="278">
        <v>25000000</v>
      </c>
      <c r="B71" s="279" t="s">
        <v>67</v>
      </c>
      <c r="C71" s="280">
        <f t="shared" si="1"/>
        <v>953450</v>
      </c>
      <c r="D71" s="281">
        <v>0</v>
      </c>
      <c r="E71" s="281">
        <v>953450</v>
      </c>
      <c r="F71" s="281">
        <v>0</v>
      </c>
    </row>
    <row r="72" spans="1:6" s="315" customFormat="1" ht="47.25">
      <c r="A72" s="278">
        <v>25010000</v>
      </c>
      <c r="B72" s="279" t="s">
        <v>66</v>
      </c>
      <c r="C72" s="280">
        <f t="shared" si="1"/>
        <v>953450</v>
      </c>
      <c r="D72" s="281">
        <v>0</v>
      </c>
      <c r="E72" s="281">
        <v>953450</v>
      </c>
      <c r="F72" s="281">
        <v>0</v>
      </c>
    </row>
    <row r="73" spans="1:6" s="315" customFormat="1" ht="47.25">
      <c r="A73" s="282">
        <v>25010100</v>
      </c>
      <c r="B73" s="283" t="s">
        <v>65</v>
      </c>
      <c r="C73" s="284">
        <f t="shared" si="1"/>
        <v>343000</v>
      </c>
      <c r="D73" s="285">
        <v>0</v>
      </c>
      <c r="E73" s="285">
        <v>343000</v>
      </c>
      <c r="F73" s="285">
        <v>0</v>
      </c>
    </row>
    <row r="74" spans="1:6" s="315" customFormat="1" ht="31.5">
      <c r="A74" s="282">
        <v>25010200</v>
      </c>
      <c r="B74" s="283" t="s">
        <v>64</v>
      </c>
      <c r="C74" s="284">
        <f t="shared" si="1"/>
        <v>334750</v>
      </c>
      <c r="D74" s="285">
        <v>0</v>
      </c>
      <c r="E74" s="285">
        <v>334750</v>
      </c>
      <c r="F74" s="285">
        <v>0</v>
      </c>
    </row>
    <row r="75" spans="1:6" s="315" customFormat="1" ht="63">
      <c r="A75" s="282">
        <v>25010300</v>
      </c>
      <c r="B75" s="283" t="s">
        <v>359</v>
      </c>
      <c r="C75" s="284">
        <f t="shared" si="1"/>
        <v>275700</v>
      </c>
      <c r="D75" s="285">
        <v>0</v>
      </c>
      <c r="E75" s="285">
        <v>275700</v>
      </c>
      <c r="F75" s="285">
        <v>0</v>
      </c>
    </row>
    <row r="76" spans="1:6" s="315" customFormat="1" ht="31.5">
      <c r="A76" s="316"/>
      <c r="B76" s="253" t="s">
        <v>264</v>
      </c>
      <c r="C76" s="280">
        <f t="shared" si="1"/>
        <v>60197100</v>
      </c>
      <c r="D76" s="280">
        <v>59189550</v>
      </c>
      <c r="E76" s="280">
        <v>1007550</v>
      </c>
      <c r="F76" s="280">
        <v>0</v>
      </c>
    </row>
    <row r="77" spans="1:6" s="315" customFormat="1" ht="15.75">
      <c r="A77" s="278">
        <v>40000000</v>
      </c>
      <c r="B77" s="279" t="s">
        <v>13</v>
      </c>
      <c r="C77" s="280">
        <f aca="true" t="shared" si="2" ref="C77:C87">D77+E77</f>
        <v>24041925</v>
      </c>
      <c r="D77" s="281">
        <v>24041925</v>
      </c>
      <c r="E77" s="281">
        <v>0</v>
      </c>
      <c r="F77" s="281">
        <v>0</v>
      </c>
    </row>
    <row r="78" spans="1:6" s="315" customFormat="1" ht="15.75">
      <c r="A78" s="278">
        <v>41000000</v>
      </c>
      <c r="B78" s="279" t="s">
        <v>14</v>
      </c>
      <c r="C78" s="280">
        <f t="shared" si="2"/>
        <v>24041925</v>
      </c>
      <c r="D78" s="281">
        <v>24041925</v>
      </c>
      <c r="E78" s="281">
        <v>0</v>
      </c>
      <c r="F78" s="281">
        <v>0</v>
      </c>
    </row>
    <row r="79" spans="1:6" s="315" customFormat="1" ht="31.5">
      <c r="A79" s="278">
        <v>41030000</v>
      </c>
      <c r="B79" s="279" t="s">
        <v>263</v>
      </c>
      <c r="C79" s="280">
        <f t="shared" si="2"/>
        <v>23453000</v>
      </c>
      <c r="D79" s="281">
        <v>23453000</v>
      </c>
      <c r="E79" s="281">
        <v>0</v>
      </c>
      <c r="F79" s="281">
        <v>0</v>
      </c>
    </row>
    <row r="80" spans="1:6" s="315" customFormat="1" ht="31.5">
      <c r="A80" s="282">
        <v>41033900</v>
      </c>
      <c r="B80" s="283" t="s">
        <v>262</v>
      </c>
      <c r="C80" s="284">
        <f t="shared" si="2"/>
        <v>21536900</v>
      </c>
      <c r="D80" s="285">
        <v>21536900</v>
      </c>
      <c r="E80" s="285">
        <v>0</v>
      </c>
      <c r="F80" s="285">
        <v>0</v>
      </c>
    </row>
    <row r="81" spans="1:6" s="315" customFormat="1" ht="31.5">
      <c r="A81" s="282">
        <v>41034200</v>
      </c>
      <c r="B81" s="283" t="s">
        <v>261</v>
      </c>
      <c r="C81" s="284">
        <f t="shared" si="2"/>
        <v>1916100</v>
      </c>
      <c r="D81" s="285">
        <v>1916100</v>
      </c>
      <c r="E81" s="285">
        <v>0</v>
      </c>
      <c r="F81" s="285">
        <v>0</v>
      </c>
    </row>
    <row r="82" spans="1:6" s="315" customFormat="1" ht="31.5">
      <c r="A82" s="278">
        <v>41050000</v>
      </c>
      <c r="B82" s="279" t="s">
        <v>341</v>
      </c>
      <c r="C82" s="280">
        <f t="shared" si="2"/>
        <v>588925</v>
      </c>
      <c r="D82" s="281">
        <v>588925</v>
      </c>
      <c r="E82" s="281">
        <v>0</v>
      </c>
      <c r="F82" s="281">
        <v>0</v>
      </c>
    </row>
    <row r="83" spans="1:6" s="315" customFormat="1" ht="78.75">
      <c r="A83" s="282">
        <v>41051200</v>
      </c>
      <c r="B83" s="283" t="s">
        <v>342</v>
      </c>
      <c r="C83" s="284">
        <f t="shared" si="2"/>
        <v>63600</v>
      </c>
      <c r="D83" s="285">
        <v>63600</v>
      </c>
      <c r="E83" s="285">
        <v>0</v>
      </c>
      <c r="F83" s="285">
        <v>0</v>
      </c>
    </row>
    <row r="84" spans="1:6" s="315" customFormat="1" ht="94.5">
      <c r="A84" s="282">
        <v>41051400</v>
      </c>
      <c r="B84" s="283" t="s">
        <v>400</v>
      </c>
      <c r="C84" s="284">
        <f t="shared" si="2"/>
        <v>336225</v>
      </c>
      <c r="D84" s="285">
        <v>336225</v>
      </c>
      <c r="E84" s="285">
        <v>0</v>
      </c>
      <c r="F84" s="285">
        <v>0</v>
      </c>
    </row>
    <row r="85" spans="1:6" s="315" customFormat="1" ht="63">
      <c r="A85" s="282">
        <v>41051500</v>
      </c>
      <c r="B85" s="283" t="s">
        <v>343</v>
      </c>
      <c r="C85" s="284">
        <f t="shared" si="2"/>
        <v>45700</v>
      </c>
      <c r="D85" s="285">
        <v>45700</v>
      </c>
      <c r="E85" s="285">
        <v>0</v>
      </c>
      <c r="F85" s="285">
        <v>0</v>
      </c>
    </row>
    <row r="86" spans="1:6" s="315" customFormat="1" ht="78.75">
      <c r="A86" s="282">
        <v>41055000</v>
      </c>
      <c r="B86" s="283" t="s">
        <v>399</v>
      </c>
      <c r="C86" s="284">
        <f t="shared" si="2"/>
        <v>143400</v>
      </c>
      <c r="D86" s="285">
        <v>143400</v>
      </c>
      <c r="E86" s="285">
        <v>0</v>
      </c>
      <c r="F86" s="285">
        <v>0</v>
      </c>
    </row>
    <row r="87" spans="1:6" s="315" customFormat="1" ht="15.75">
      <c r="A87" s="286" t="s">
        <v>225</v>
      </c>
      <c r="B87" s="253" t="s">
        <v>260</v>
      </c>
      <c r="C87" s="280">
        <f t="shared" si="2"/>
        <v>84239025</v>
      </c>
      <c r="D87" s="280">
        <v>83231475</v>
      </c>
      <c r="E87" s="280">
        <v>1007550</v>
      </c>
      <c r="F87" s="280">
        <v>0</v>
      </c>
    </row>
    <row r="89" spans="2:5" s="239" customFormat="1" ht="15.75">
      <c r="B89" s="261" t="s">
        <v>295</v>
      </c>
      <c r="E89" s="261" t="s">
        <v>296</v>
      </c>
    </row>
  </sheetData>
  <sheetProtection/>
  <mergeCells count="11">
    <mergeCell ref="E9:F9"/>
    <mergeCell ref="E10:E11"/>
    <mergeCell ref="F10:F11"/>
    <mergeCell ref="C3:F3"/>
    <mergeCell ref="C2:F2"/>
    <mergeCell ref="C1:D1"/>
    <mergeCell ref="A9:A11"/>
    <mergeCell ref="B9:B11"/>
    <mergeCell ref="C9:C11"/>
    <mergeCell ref="B5:E5"/>
    <mergeCell ref="D9:D11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2" sqref="C2:F3"/>
    </sheetView>
  </sheetViews>
  <sheetFormatPr defaultColWidth="9.00390625" defaultRowHeight="12.75"/>
  <cols>
    <col min="1" max="1" width="15.25390625" style="196" customWidth="1"/>
    <col min="2" max="2" width="41.00390625" style="196" customWidth="1"/>
    <col min="3" max="3" width="14.75390625" style="196" customWidth="1"/>
    <col min="4" max="6" width="14.125" style="196" customWidth="1"/>
    <col min="7" max="16384" width="9.125" style="196" customWidth="1"/>
  </cols>
  <sheetData>
    <row r="1" spans="1:6" ht="15.75">
      <c r="A1" s="196" t="s">
        <v>119</v>
      </c>
      <c r="C1" s="330" t="s">
        <v>220</v>
      </c>
      <c r="D1" s="330"/>
      <c r="E1" s="188"/>
      <c r="F1" s="188"/>
    </row>
    <row r="2" spans="3:6" ht="28.5" customHeight="1">
      <c r="C2" s="329" t="s">
        <v>419</v>
      </c>
      <c r="D2" s="329"/>
      <c r="E2" s="329"/>
      <c r="F2" s="329"/>
    </row>
    <row r="3" spans="3:6" ht="15.75">
      <c r="C3" s="328">
        <v>43977</v>
      </c>
      <c r="D3" s="328"/>
      <c r="E3" s="328"/>
      <c r="F3" s="328"/>
    </row>
    <row r="5" spans="1:6" ht="34.5" customHeight="1">
      <c r="A5" s="271"/>
      <c r="B5" s="332" t="s">
        <v>349</v>
      </c>
      <c r="C5" s="332"/>
      <c r="D5" s="332"/>
      <c r="E5" s="332"/>
      <c r="F5" s="270"/>
    </row>
    <row r="6" spans="1:6" ht="10.5" customHeight="1">
      <c r="A6" s="203"/>
      <c r="B6" s="204"/>
      <c r="C6" s="204"/>
      <c r="D6" s="204"/>
      <c r="E6" s="204"/>
      <c r="F6" s="204"/>
    </row>
    <row r="7" spans="1:6" ht="14.25" customHeight="1">
      <c r="A7" s="217">
        <v>25530000000</v>
      </c>
      <c r="B7" s="219"/>
      <c r="C7" s="204"/>
      <c r="D7" s="204"/>
      <c r="E7" s="204"/>
      <c r="F7" s="204"/>
    </row>
    <row r="8" spans="1:6" ht="13.5" customHeight="1">
      <c r="A8" s="220" t="s">
        <v>302</v>
      </c>
      <c r="B8" s="218"/>
      <c r="C8" s="204"/>
      <c r="D8" s="204"/>
      <c r="E8" s="204"/>
      <c r="F8" s="204"/>
    </row>
    <row r="9" spans="1:6" ht="15.75">
      <c r="A9" s="197"/>
      <c r="B9" s="197"/>
      <c r="C9" s="197"/>
      <c r="D9"/>
      <c r="E9" s="197"/>
      <c r="F9" s="198" t="s">
        <v>179</v>
      </c>
    </row>
    <row r="10" spans="1:6" ht="15.75">
      <c r="A10" s="327" t="s">
        <v>1</v>
      </c>
      <c r="B10" s="327" t="s">
        <v>221</v>
      </c>
      <c r="C10" s="331" t="s">
        <v>202</v>
      </c>
      <c r="D10" s="327" t="s">
        <v>2</v>
      </c>
      <c r="E10" s="327" t="s">
        <v>3</v>
      </c>
      <c r="F10" s="327"/>
    </row>
    <row r="11" spans="1:6" ht="12.75">
      <c r="A11" s="327"/>
      <c r="B11" s="327"/>
      <c r="C11" s="327"/>
      <c r="D11" s="327"/>
      <c r="E11" s="327" t="s">
        <v>184</v>
      </c>
      <c r="F11" s="327" t="s">
        <v>203</v>
      </c>
    </row>
    <row r="12" spans="1:6" ht="40.5" customHeight="1">
      <c r="A12" s="327"/>
      <c r="B12" s="327"/>
      <c r="C12" s="327"/>
      <c r="D12" s="327"/>
      <c r="E12" s="327"/>
      <c r="F12" s="327"/>
    </row>
    <row r="13" spans="1:6" ht="15.75">
      <c r="A13" s="199">
        <v>1</v>
      </c>
      <c r="B13" s="199">
        <v>2</v>
      </c>
      <c r="C13" s="200">
        <v>3</v>
      </c>
      <c r="D13" s="199">
        <v>4</v>
      </c>
      <c r="E13" s="199">
        <v>5</v>
      </c>
      <c r="F13" s="199">
        <v>6</v>
      </c>
    </row>
    <row r="14" spans="1:6" s="315" customFormat="1" ht="21" customHeight="1">
      <c r="A14" s="333" t="s">
        <v>222</v>
      </c>
      <c r="B14" s="334"/>
      <c r="C14" s="334"/>
      <c r="D14" s="334"/>
      <c r="E14" s="334"/>
      <c r="F14" s="335"/>
    </row>
    <row r="15" spans="1:6" s="315" customFormat="1" ht="15.75">
      <c r="A15" s="278">
        <v>200000</v>
      </c>
      <c r="B15" s="279" t="s">
        <v>223</v>
      </c>
      <c r="C15" s="280">
        <f aca="true" t="shared" si="0" ref="C15:C23">D15+E15</f>
        <v>7905771.380000001</v>
      </c>
      <c r="D15" s="281">
        <v>5211374.210000001</v>
      </c>
      <c r="E15" s="281">
        <v>2694397.17</v>
      </c>
      <c r="F15" s="281">
        <v>2546714</v>
      </c>
    </row>
    <row r="16" spans="1:6" s="315" customFormat="1" ht="15.75">
      <c r="A16" s="278">
        <v>203000</v>
      </c>
      <c r="B16" s="279" t="s">
        <v>360</v>
      </c>
      <c r="C16" s="280">
        <f t="shared" si="0"/>
        <v>0</v>
      </c>
      <c r="D16" s="281">
        <v>0</v>
      </c>
      <c r="E16" s="281">
        <v>0</v>
      </c>
      <c r="F16" s="281">
        <v>0</v>
      </c>
    </row>
    <row r="17" spans="1:6" s="315" customFormat="1" ht="15.75">
      <c r="A17" s="282">
        <v>203410</v>
      </c>
      <c r="B17" s="283" t="s">
        <v>361</v>
      </c>
      <c r="C17" s="284">
        <f t="shared" si="0"/>
        <v>9942516.120000001</v>
      </c>
      <c r="D17" s="285">
        <v>9942516.120000001</v>
      </c>
      <c r="E17" s="285">
        <v>0</v>
      </c>
      <c r="F17" s="285">
        <v>0</v>
      </c>
    </row>
    <row r="18" spans="1:6" s="315" customFormat="1" ht="15.75">
      <c r="A18" s="282">
        <v>203420</v>
      </c>
      <c r="B18" s="283" t="s">
        <v>362</v>
      </c>
      <c r="C18" s="284">
        <f t="shared" si="0"/>
        <v>-9942516.120000001</v>
      </c>
      <c r="D18" s="285">
        <v>-9942516.120000001</v>
      </c>
      <c r="E18" s="285">
        <v>0</v>
      </c>
      <c r="F18" s="285">
        <v>0</v>
      </c>
    </row>
    <row r="19" spans="1:6" s="315" customFormat="1" ht="31.5">
      <c r="A19" s="278">
        <v>208000</v>
      </c>
      <c r="B19" s="279" t="s">
        <v>224</v>
      </c>
      <c r="C19" s="280">
        <f t="shared" si="0"/>
        <v>7905771.380000001</v>
      </c>
      <c r="D19" s="281">
        <v>5211374.210000001</v>
      </c>
      <c r="E19" s="281">
        <v>2694397.17</v>
      </c>
      <c r="F19" s="281">
        <v>2546714</v>
      </c>
    </row>
    <row r="20" spans="1:6" s="315" customFormat="1" ht="15.75">
      <c r="A20" s="282">
        <v>208100</v>
      </c>
      <c r="B20" s="283" t="s">
        <v>363</v>
      </c>
      <c r="C20" s="284">
        <f t="shared" si="0"/>
        <v>7905771.380000001</v>
      </c>
      <c r="D20" s="285">
        <v>7270603.210000001</v>
      </c>
      <c r="E20" s="285">
        <v>635168.1699999999</v>
      </c>
      <c r="F20" s="285">
        <v>487485</v>
      </c>
    </row>
    <row r="21" spans="1:6" s="315" customFormat="1" ht="15.75">
      <c r="A21" s="282">
        <v>208340</v>
      </c>
      <c r="B21" s="283" t="s">
        <v>364</v>
      </c>
      <c r="C21" s="284">
        <f t="shared" si="0"/>
        <v>0</v>
      </c>
      <c r="D21" s="285">
        <v>0</v>
      </c>
      <c r="E21" s="285">
        <v>0</v>
      </c>
      <c r="F21" s="285">
        <v>0</v>
      </c>
    </row>
    <row r="22" spans="1:6" s="315" customFormat="1" ht="47.25">
      <c r="A22" s="282">
        <v>208400</v>
      </c>
      <c r="B22" s="283" t="s">
        <v>250</v>
      </c>
      <c r="C22" s="284">
        <f t="shared" si="0"/>
        <v>0</v>
      </c>
      <c r="D22" s="285">
        <v>-2059229</v>
      </c>
      <c r="E22" s="285">
        <v>2059229</v>
      </c>
      <c r="F22" s="285">
        <v>2059229</v>
      </c>
    </row>
    <row r="23" spans="1:6" s="315" customFormat="1" ht="15.75">
      <c r="A23" s="286" t="s">
        <v>225</v>
      </c>
      <c r="B23" s="253" t="s">
        <v>226</v>
      </c>
      <c r="C23" s="280">
        <f t="shared" si="0"/>
        <v>7905771.380000001</v>
      </c>
      <c r="D23" s="280">
        <v>5211374.210000001</v>
      </c>
      <c r="E23" s="280">
        <v>2694397.17</v>
      </c>
      <c r="F23" s="280">
        <v>2546714</v>
      </c>
    </row>
    <row r="24" spans="1:6" s="315" customFormat="1" ht="21" customHeight="1">
      <c r="A24" s="333" t="s">
        <v>289</v>
      </c>
      <c r="B24" s="334"/>
      <c r="C24" s="334"/>
      <c r="D24" s="334"/>
      <c r="E24" s="334"/>
      <c r="F24" s="335"/>
    </row>
    <row r="25" spans="1:6" s="315" customFormat="1" ht="31.5">
      <c r="A25" s="278">
        <v>600000</v>
      </c>
      <c r="B25" s="279" t="s">
        <v>227</v>
      </c>
      <c r="C25" s="280">
        <f aca="true" t="shared" si="1" ref="C25:C32">D25+E25</f>
        <v>7905771.380000001</v>
      </c>
      <c r="D25" s="281">
        <v>5211374.210000001</v>
      </c>
      <c r="E25" s="281">
        <v>2694397.17</v>
      </c>
      <c r="F25" s="281">
        <v>2546714</v>
      </c>
    </row>
    <row r="26" spans="1:6" s="315" customFormat="1" ht="15.75">
      <c r="A26" s="278">
        <v>602000</v>
      </c>
      <c r="B26" s="279" t="s">
        <v>228</v>
      </c>
      <c r="C26" s="280">
        <f t="shared" si="1"/>
        <v>7905771.380000001</v>
      </c>
      <c r="D26" s="281">
        <v>5211374.210000001</v>
      </c>
      <c r="E26" s="281">
        <v>2694397.17</v>
      </c>
      <c r="F26" s="281">
        <v>2546714</v>
      </c>
    </row>
    <row r="27" spans="1:6" s="315" customFormat="1" ht="15.75">
      <c r="A27" s="282">
        <v>602100</v>
      </c>
      <c r="B27" s="283" t="s">
        <v>363</v>
      </c>
      <c r="C27" s="284">
        <f t="shared" si="1"/>
        <v>7905771.380000001</v>
      </c>
      <c r="D27" s="285">
        <v>7270603.210000001</v>
      </c>
      <c r="E27" s="285">
        <v>635168.1699999999</v>
      </c>
      <c r="F27" s="285">
        <v>487485</v>
      </c>
    </row>
    <row r="28" spans="1:6" s="315" customFormat="1" ht="15.75">
      <c r="A28" s="282">
        <v>602304</v>
      </c>
      <c r="B28" s="283" t="s">
        <v>364</v>
      </c>
      <c r="C28" s="284">
        <f t="shared" si="1"/>
        <v>0</v>
      </c>
      <c r="D28" s="285">
        <v>0</v>
      </c>
      <c r="E28" s="285">
        <v>0</v>
      </c>
      <c r="F28" s="285">
        <v>0</v>
      </c>
    </row>
    <row r="29" spans="1:6" s="315" customFormat="1" ht="47.25">
      <c r="A29" s="282">
        <v>602400</v>
      </c>
      <c r="B29" s="283" t="s">
        <v>250</v>
      </c>
      <c r="C29" s="284">
        <f t="shared" si="1"/>
        <v>0</v>
      </c>
      <c r="D29" s="285">
        <v>-2059229</v>
      </c>
      <c r="E29" s="285">
        <v>2059229</v>
      </c>
      <c r="F29" s="285">
        <v>2059229</v>
      </c>
    </row>
    <row r="30" spans="1:6" s="315" customFormat="1" ht="31.5">
      <c r="A30" s="278">
        <v>603000</v>
      </c>
      <c r="B30" s="279" t="s">
        <v>365</v>
      </c>
      <c r="C30" s="280">
        <f t="shared" si="1"/>
        <v>0</v>
      </c>
      <c r="D30" s="281">
        <v>0</v>
      </c>
      <c r="E30" s="281">
        <v>0</v>
      </c>
      <c r="F30" s="281">
        <v>0</v>
      </c>
    </row>
    <row r="31" spans="1:6" s="315" customFormat="1" ht="31.5">
      <c r="A31" s="282">
        <v>603000</v>
      </c>
      <c r="B31" s="283" t="s">
        <v>365</v>
      </c>
      <c r="C31" s="284">
        <f t="shared" si="1"/>
        <v>0</v>
      </c>
      <c r="D31" s="285">
        <v>0</v>
      </c>
      <c r="E31" s="285">
        <v>0</v>
      </c>
      <c r="F31" s="285">
        <v>0</v>
      </c>
    </row>
    <row r="32" spans="1:6" s="315" customFormat="1" ht="15.75">
      <c r="A32" s="286" t="s">
        <v>225</v>
      </c>
      <c r="B32" s="253" t="s">
        <v>226</v>
      </c>
      <c r="C32" s="280">
        <f t="shared" si="1"/>
        <v>7905771.380000001</v>
      </c>
      <c r="D32" s="280">
        <v>5211374.210000001</v>
      </c>
      <c r="E32" s="280">
        <v>2694397.17</v>
      </c>
      <c r="F32" s="280">
        <v>2546714</v>
      </c>
    </row>
    <row r="34" spans="2:5" s="239" customFormat="1" ht="15.75">
      <c r="B34" s="261" t="s">
        <v>295</v>
      </c>
      <c r="E34" s="261" t="s">
        <v>296</v>
      </c>
    </row>
  </sheetData>
  <sheetProtection/>
  <mergeCells count="13">
    <mergeCell ref="E10:F10"/>
    <mergeCell ref="C3:F3"/>
    <mergeCell ref="E11:E12"/>
    <mergeCell ref="A24:F24"/>
    <mergeCell ref="F11:F12"/>
    <mergeCell ref="C2:F2"/>
    <mergeCell ref="B5:E5"/>
    <mergeCell ref="C1:D1"/>
    <mergeCell ref="A14:F14"/>
    <mergeCell ref="A10:A12"/>
    <mergeCell ref="B10:B12"/>
    <mergeCell ref="C10:C12"/>
    <mergeCell ref="D10:D12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56">
      <selection activeCell="M4" sqref="M4"/>
    </sheetView>
  </sheetViews>
  <sheetFormatPr defaultColWidth="9.00390625" defaultRowHeight="12.75"/>
  <cols>
    <col min="1" max="1" width="10.25390625" style="109" customWidth="1"/>
    <col min="2" max="2" width="9.75390625" style="109" customWidth="1"/>
    <col min="3" max="3" width="8.375" style="109" customWidth="1"/>
    <col min="4" max="4" width="33.875" style="109" customWidth="1"/>
    <col min="5" max="5" width="16.375" style="109" customWidth="1"/>
    <col min="6" max="6" width="15.625" style="109" customWidth="1"/>
    <col min="7" max="7" width="15.00390625" style="109" customWidth="1"/>
    <col min="8" max="8" width="13.75390625" style="109" customWidth="1"/>
    <col min="9" max="9" width="12.375" style="109" customWidth="1"/>
    <col min="10" max="11" width="14.75390625" style="109" customWidth="1"/>
    <col min="12" max="12" width="14.875" style="109" customWidth="1"/>
    <col min="13" max="13" width="13.25390625" style="109" customWidth="1"/>
    <col min="14" max="14" width="11.875" style="109" customWidth="1"/>
    <col min="15" max="15" width="12.625" style="109" customWidth="1"/>
    <col min="16" max="16" width="14.625" style="109" customWidth="1"/>
    <col min="17" max="17" width="16.125" style="109" customWidth="1"/>
    <col min="18" max="16384" width="9.125" style="109" customWidth="1"/>
  </cols>
  <sheetData>
    <row r="1" spans="1:14" s="110" customFormat="1" ht="15.75">
      <c r="A1" s="110" t="s">
        <v>119</v>
      </c>
      <c r="M1" s="343" t="s">
        <v>176</v>
      </c>
      <c r="N1" s="343"/>
    </row>
    <row r="2" spans="13:19" s="110" customFormat="1" ht="29.25" customHeight="1">
      <c r="M2" s="329" t="s">
        <v>420</v>
      </c>
      <c r="N2" s="329"/>
      <c r="O2" s="329"/>
      <c r="P2" s="329"/>
      <c r="Q2" s="329"/>
      <c r="R2" s="173"/>
      <c r="S2" s="173"/>
    </row>
    <row r="3" spans="13:17" s="110" customFormat="1" ht="16.5" customHeight="1">
      <c r="M3" s="328">
        <v>43977</v>
      </c>
      <c r="N3" s="328"/>
      <c r="O3" s="328"/>
      <c r="P3" s="328"/>
      <c r="Q3" s="159"/>
    </row>
    <row r="4" s="110" customFormat="1" ht="15.75"/>
    <row r="5" spans="1:17" s="110" customFormat="1" ht="18.75">
      <c r="A5" s="272"/>
      <c r="B5" s="273"/>
      <c r="C5" s="273"/>
      <c r="D5" s="350" t="s">
        <v>350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273"/>
      <c r="P5" s="273"/>
      <c r="Q5" s="273"/>
    </row>
    <row r="6" spans="1:17" s="110" customFormat="1" ht="15.75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s="110" customFormat="1" ht="15.75">
      <c r="A7" s="344">
        <v>25530000000</v>
      </c>
      <c r="B7" s="34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1:17" s="110" customFormat="1" ht="15.75">
      <c r="A8" s="347" t="s">
        <v>302</v>
      </c>
      <c r="B8" s="347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="110" customFormat="1" ht="15.75">
      <c r="Q9" s="111" t="s">
        <v>240</v>
      </c>
    </row>
    <row r="10" spans="1:17" s="110" customFormat="1" ht="15.75" customHeight="1">
      <c r="A10" s="342" t="s">
        <v>304</v>
      </c>
      <c r="B10" s="346" t="s">
        <v>303</v>
      </c>
      <c r="C10" s="342" t="s">
        <v>199</v>
      </c>
      <c r="D10" s="342" t="s">
        <v>305</v>
      </c>
      <c r="E10" s="338" t="s">
        <v>2</v>
      </c>
      <c r="F10" s="338"/>
      <c r="G10" s="338"/>
      <c r="H10" s="338"/>
      <c r="I10" s="338"/>
      <c r="J10" s="338" t="s">
        <v>3</v>
      </c>
      <c r="K10" s="338"/>
      <c r="L10" s="338"/>
      <c r="M10" s="338"/>
      <c r="N10" s="338"/>
      <c r="O10" s="338"/>
      <c r="P10" s="338"/>
      <c r="Q10" s="337" t="s">
        <v>101</v>
      </c>
    </row>
    <row r="11" spans="1:17" s="110" customFormat="1" ht="15.75" customHeight="1">
      <c r="A11" s="342"/>
      <c r="B11" s="346"/>
      <c r="C11" s="342"/>
      <c r="D11" s="342"/>
      <c r="E11" s="337" t="s">
        <v>184</v>
      </c>
      <c r="F11" s="338" t="s">
        <v>100</v>
      </c>
      <c r="G11" s="338" t="s">
        <v>33</v>
      </c>
      <c r="H11" s="338"/>
      <c r="I11" s="338" t="s">
        <v>99</v>
      </c>
      <c r="J11" s="337" t="s">
        <v>184</v>
      </c>
      <c r="K11" s="348" t="s">
        <v>252</v>
      </c>
      <c r="L11" s="349"/>
      <c r="M11" s="338" t="s">
        <v>100</v>
      </c>
      <c r="N11" s="338" t="s">
        <v>33</v>
      </c>
      <c r="O11" s="338"/>
      <c r="P11" s="338" t="s">
        <v>99</v>
      </c>
      <c r="Q11" s="338"/>
    </row>
    <row r="12" spans="1:17" s="110" customFormat="1" ht="15.75">
      <c r="A12" s="342"/>
      <c r="B12" s="346"/>
      <c r="C12" s="342"/>
      <c r="D12" s="342"/>
      <c r="E12" s="338"/>
      <c r="F12" s="338"/>
      <c r="G12" s="338" t="s">
        <v>98</v>
      </c>
      <c r="H12" s="338" t="s">
        <v>97</v>
      </c>
      <c r="I12" s="338"/>
      <c r="J12" s="338"/>
      <c r="K12" s="351" t="s">
        <v>253</v>
      </c>
      <c r="L12" s="339" t="s">
        <v>251</v>
      </c>
      <c r="M12" s="338"/>
      <c r="N12" s="338" t="s">
        <v>98</v>
      </c>
      <c r="O12" s="338" t="s">
        <v>97</v>
      </c>
      <c r="P12" s="338"/>
      <c r="Q12" s="338"/>
    </row>
    <row r="13" spans="1:17" s="110" customFormat="1" ht="92.25" customHeight="1">
      <c r="A13" s="342"/>
      <c r="B13" s="346"/>
      <c r="C13" s="342"/>
      <c r="D13" s="342"/>
      <c r="E13" s="338"/>
      <c r="F13" s="338"/>
      <c r="G13" s="338"/>
      <c r="H13" s="338"/>
      <c r="I13" s="338"/>
      <c r="J13" s="338"/>
      <c r="K13" s="352"/>
      <c r="L13" s="340"/>
      <c r="M13" s="338"/>
      <c r="N13" s="338"/>
      <c r="O13" s="338"/>
      <c r="P13" s="338"/>
      <c r="Q13" s="338"/>
    </row>
    <row r="14" spans="1:17" s="110" customFormat="1" ht="15.75">
      <c r="A14" s="112">
        <v>1</v>
      </c>
      <c r="B14" s="112">
        <v>2</v>
      </c>
      <c r="C14" s="112">
        <v>3</v>
      </c>
      <c r="D14" s="112">
        <v>4</v>
      </c>
      <c r="E14" s="113">
        <v>5</v>
      </c>
      <c r="F14" s="112">
        <v>6</v>
      </c>
      <c r="G14" s="112">
        <v>7</v>
      </c>
      <c r="H14" s="112">
        <v>8</v>
      </c>
      <c r="I14" s="112">
        <v>9</v>
      </c>
      <c r="J14" s="113">
        <v>10</v>
      </c>
      <c r="K14" s="112">
        <v>11</v>
      </c>
      <c r="L14" s="164"/>
      <c r="M14" s="112">
        <v>12</v>
      </c>
      <c r="N14" s="112">
        <v>13</v>
      </c>
      <c r="O14" s="112">
        <v>14</v>
      </c>
      <c r="P14" s="112">
        <v>15</v>
      </c>
      <c r="Q14" s="113">
        <v>16</v>
      </c>
    </row>
    <row r="15" spans="1:17" s="126" customFormat="1" ht="16.5">
      <c r="A15" s="128" t="s">
        <v>41</v>
      </c>
      <c r="B15" s="129"/>
      <c r="C15" s="130"/>
      <c r="D15" s="131" t="s">
        <v>169</v>
      </c>
      <c r="E15" s="132">
        <f>F15+I15</f>
        <v>35533738.05</v>
      </c>
      <c r="F15" s="132">
        <f>F17+F18+F22+F23+F24+F27+F28+F29+F30+F33+F34+F38+F42+F44+F45+F46+F47+F48+F49+F35+F31+F43+F19</f>
        <v>34833738.05</v>
      </c>
      <c r="G15" s="132">
        <f aca="true" t="shared" si="0" ref="G15:P15">G17+G18+G22+G23+G24+G27+G28+G29+G30+G33+G34+G38+G42+G44+G45+G46+G47+G48+G49+G35+G31+G43+G19</f>
        <v>9668200</v>
      </c>
      <c r="H15" s="132">
        <f t="shared" si="0"/>
        <v>1118500</v>
      </c>
      <c r="I15" s="132">
        <f t="shared" si="0"/>
        <v>700000</v>
      </c>
      <c r="J15" s="132">
        <f t="shared" si="0"/>
        <v>1487828.17</v>
      </c>
      <c r="K15" s="132">
        <f t="shared" si="0"/>
        <v>901295</v>
      </c>
      <c r="L15" s="132">
        <f t="shared" si="0"/>
        <v>463810</v>
      </c>
      <c r="M15" s="132">
        <f t="shared" si="0"/>
        <v>586533.1699999999</v>
      </c>
      <c r="N15" s="132">
        <f t="shared" si="0"/>
        <v>106300</v>
      </c>
      <c r="O15" s="132">
        <f t="shared" si="0"/>
        <v>191050</v>
      </c>
      <c r="P15" s="132">
        <f t="shared" si="0"/>
        <v>901295</v>
      </c>
      <c r="Q15" s="132">
        <f aca="true" t="shared" si="1" ref="Q15:Q38">E15+J15</f>
        <v>37021566.22</v>
      </c>
    </row>
    <row r="16" spans="1:17" s="126" customFormat="1" ht="16.5">
      <c r="A16" s="128" t="s">
        <v>40</v>
      </c>
      <c r="B16" s="129"/>
      <c r="C16" s="130"/>
      <c r="D16" s="131" t="s">
        <v>170</v>
      </c>
      <c r="E16" s="132">
        <f>E15</f>
        <v>35533738.05</v>
      </c>
      <c r="F16" s="132">
        <f aca="true" t="shared" si="2" ref="F16:P16">F15</f>
        <v>34833738.05</v>
      </c>
      <c r="G16" s="132">
        <f t="shared" si="2"/>
        <v>9668200</v>
      </c>
      <c r="H16" s="132">
        <f t="shared" si="2"/>
        <v>1118500</v>
      </c>
      <c r="I16" s="132">
        <f t="shared" si="2"/>
        <v>700000</v>
      </c>
      <c r="J16" s="132">
        <f t="shared" si="2"/>
        <v>1487828.17</v>
      </c>
      <c r="K16" s="132">
        <f t="shared" si="2"/>
        <v>901295</v>
      </c>
      <c r="L16" s="132">
        <f t="shared" si="2"/>
        <v>463810</v>
      </c>
      <c r="M16" s="132">
        <f t="shared" si="2"/>
        <v>586533.1699999999</v>
      </c>
      <c r="N16" s="132">
        <f t="shared" si="2"/>
        <v>106300</v>
      </c>
      <c r="O16" s="132">
        <f t="shared" si="2"/>
        <v>191050</v>
      </c>
      <c r="P16" s="132">
        <f t="shared" si="2"/>
        <v>901295</v>
      </c>
      <c r="Q16" s="132">
        <f t="shared" si="1"/>
        <v>37021566.22</v>
      </c>
    </row>
    <row r="17" spans="1:17" s="121" customFormat="1" ht="114" customHeight="1">
      <c r="A17" s="114" t="s">
        <v>62</v>
      </c>
      <c r="B17" s="114" t="s">
        <v>96</v>
      </c>
      <c r="C17" s="120" t="s">
        <v>32</v>
      </c>
      <c r="D17" s="115" t="s">
        <v>63</v>
      </c>
      <c r="E17" s="116">
        <f>F17</f>
        <v>10610850</v>
      </c>
      <c r="F17" s="117">
        <v>10610850</v>
      </c>
      <c r="G17" s="117">
        <v>7750000</v>
      </c>
      <c r="H17" s="117">
        <v>416450</v>
      </c>
      <c r="I17" s="117">
        <v>0</v>
      </c>
      <c r="J17" s="116">
        <v>53100</v>
      </c>
      <c r="K17" s="117">
        <v>13100</v>
      </c>
      <c r="L17" s="117">
        <v>13100</v>
      </c>
      <c r="M17" s="117">
        <v>40000</v>
      </c>
      <c r="N17" s="117">
        <v>0</v>
      </c>
      <c r="O17" s="117">
        <v>0</v>
      </c>
      <c r="P17" s="117">
        <v>13100</v>
      </c>
      <c r="Q17" s="116">
        <f t="shared" si="1"/>
        <v>10663950</v>
      </c>
    </row>
    <row r="18" spans="1:17" s="121" customFormat="1" ht="31.5">
      <c r="A18" s="114" t="s">
        <v>95</v>
      </c>
      <c r="B18" s="114" t="s">
        <v>73</v>
      </c>
      <c r="C18" s="120" t="s">
        <v>17</v>
      </c>
      <c r="D18" s="115" t="s">
        <v>94</v>
      </c>
      <c r="E18" s="116">
        <f aca="true" t="shared" si="3" ref="E18:E84">F18</f>
        <v>35000</v>
      </c>
      <c r="F18" s="117">
        <v>35000</v>
      </c>
      <c r="G18" s="117">
        <v>0</v>
      </c>
      <c r="H18" s="117">
        <v>0</v>
      </c>
      <c r="I18" s="117">
        <v>0</v>
      </c>
      <c r="J18" s="116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6">
        <f t="shared" si="1"/>
        <v>35000</v>
      </c>
    </row>
    <row r="19" spans="1:17" s="121" customFormat="1" ht="47.25">
      <c r="A19" s="135" t="s">
        <v>401</v>
      </c>
      <c r="B19" s="135" t="s">
        <v>402</v>
      </c>
      <c r="C19" s="317" t="s">
        <v>403</v>
      </c>
      <c r="D19" s="318" t="s">
        <v>404</v>
      </c>
      <c r="E19" s="116">
        <f t="shared" si="3"/>
        <v>246000</v>
      </c>
      <c r="F19" s="117">
        <f>F20+F21</f>
        <v>246000</v>
      </c>
      <c r="G19" s="117">
        <v>0</v>
      </c>
      <c r="H19" s="117">
        <v>0</v>
      </c>
      <c r="I19" s="117">
        <v>0</v>
      </c>
      <c r="J19" s="116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6">
        <f t="shared" si="1"/>
        <v>246000</v>
      </c>
    </row>
    <row r="20" spans="1:17" s="121" customFormat="1" ht="78.75">
      <c r="A20" s="135"/>
      <c r="B20" s="135"/>
      <c r="C20" s="317"/>
      <c r="D20" s="319" t="s">
        <v>408</v>
      </c>
      <c r="E20" s="321">
        <f t="shared" si="3"/>
        <v>102600</v>
      </c>
      <c r="F20" s="321">
        <v>102600</v>
      </c>
      <c r="G20" s="321">
        <v>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116">
        <f t="shared" si="1"/>
        <v>102600</v>
      </c>
    </row>
    <row r="21" spans="1:17" s="121" customFormat="1" ht="110.25">
      <c r="A21" s="135"/>
      <c r="B21" s="135"/>
      <c r="C21" s="317"/>
      <c r="D21" s="320" t="s">
        <v>409</v>
      </c>
      <c r="E21" s="321">
        <f t="shared" si="3"/>
        <v>143400</v>
      </c>
      <c r="F21" s="321">
        <v>143400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116">
        <f t="shared" si="1"/>
        <v>143400</v>
      </c>
    </row>
    <row r="22" spans="1:17" s="121" customFormat="1" ht="54.75" customHeight="1">
      <c r="A22" s="114" t="s">
        <v>208</v>
      </c>
      <c r="B22" s="114" t="s">
        <v>209</v>
      </c>
      <c r="C22" s="120" t="s">
        <v>210</v>
      </c>
      <c r="D22" s="115" t="s">
        <v>211</v>
      </c>
      <c r="E22" s="116">
        <f t="shared" si="3"/>
        <v>465100</v>
      </c>
      <c r="F22" s="117">
        <v>465100</v>
      </c>
      <c r="G22" s="117">
        <v>355000</v>
      </c>
      <c r="H22" s="117">
        <v>9500</v>
      </c>
      <c r="I22" s="117">
        <v>0</v>
      </c>
      <c r="J22" s="116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6">
        <f t="shared" si="1"/>
        <v>465100</v>
      </c>
    </row>
    <row r="23" spans="1:17" s="121" customFormat="1" ht="31.5">
      <c r="A23" s="114" t="s">
        <v>168</v>
      </c>
      <c r="B23" s="114" t="s">
        <v>167</v>
      </c>
      <c r="C23" s="120" t="s">
        <v>166</v>
      </c>
      <c r="D23" s="115" t="s">
        <v>165</v>
      </c>
      <c r="E23" s="116">
        <f t="shared" si="3"/>
        <v>355400</v>
      </c>
      <c r="F23" s="117">
        <v>355400</v>
      </c>
      <c r="G23" s="117">
        <v>291200</v>
      </c>
      <c r="H23" s="117">
        <v>0</v>
      </c>
      <c r="I23" s="117">
        <v>0</v>
      </c>
      <c r="J23" s="116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6">
        <f t="shared" si="1"/>
        <v>355400</v>
      </c>
    </row>
    <row r="24" spans="1:17" s="121" customFormat="1" ht="51.75" customHeight="1">
      <c r="A24" s="114" t="s">
        <v>111</v>
      </c>
      <c r="B24" s="114" t="s">
        <v>212</v>
      </c>
      <c r="C24" s="120" t="s">
        <v>15</v>
      </c>
      <c r="D24" s="115" t="s">
        <v>118</v>
      </c>
      <c r="E24" s="116">
        <f t="shared" si="3"/>
        <v>160000</v>
      </c>
      <c r="F24" s="117">
        <v>160000</v>
      </c>
      <c r="G24" s="117">
        <f>G25+G26</f>
        <v>0</v>
      </c>
      <c r="H24" s="117">
        <f>H25+H26</f>
        <v>0</v>
      </c>
      <c r="I24" s="117">
        <f>I25+I26</f>
        <v>0</v>
      </c>
      <c r="J24" s="116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6">
        <f t="shared" si="1"/>
        <v>160000</v>
      </c>
    </row>
    <row r="25" spans="1:17" s="121" customFormat="1" ht="65.25" customHeight="1" hidden="1">
      <c r="A25" s="114"/>
      <c r="B25" s="114"/>
      <c r="C25" s="120"/>
      <c r="D25" s="201" t="s">
        <v>299</v>
      </c>
      <c r="E25" s="202">
        <f t="shared" si="3"/>
        <v>152000</v>
      </c>
      <c r="F25" s="202">
        <v>152000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116">
        <f t="shared" si="1"/>
        <v>152000</v>
      </c>
    </row>
    <row r="26" spans="1:17" s="121" customFormat="1" ht="66.75" customHeight="1" hidden="1">
      <c r="A26" s="114"/>
      <c r="B26" s="114"/>
      <c r="C26" s="120"/>
      <c r="D26" s="201" t="s">
        <v>300</v>
      </c>
      <c r="E26" s="202">
        <f t="shared" si="3"/>
        <v>8000</v>
      </c>
      <c r="F26" s="202">
        <v>8000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116">
        <f t="shared" si="1"/>
        <v>8000</v>
      </c>
    </row>
    <row r="27" spans="1:17" s="121" customFormat="1" ht="30.75" customHeight="1">
      <c r="A27" s="114" t="s">
        <v>213</v>
      </c>
      <c r="B27" s="114" t="s">
        <v>214</v>
      </c>
      <c r="C27" s="120" t="s">
        <v>121</v>
      </c>
      <c r="D27" s="115" t="s">
        <v>215</v>
      </c>
      <c r="E27" s="116">
        <f t="shared" si="3"/>
        <v>25000</v>
      </c>
      <c r="F27" s="117">
        <v>25000</v>
      </c>
      <c r="G27" s="117">
        <v>0</v>
      </c>
      <c r="H27" s="117">
        <v>0</v>
      </c>
      <c r="I27" s="117">
        <v>0</v>
      </c>
      <c r="J27" s="116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6">
        <f t="shared" si="1"/>
        <v>25000</v>
      </c>
    </row>
    <row r="28" spans="1:17" s="121" customFormat="1" ht="49.5" customHeight="1">
      <c r="A28" s="114" t="s">
        <v>216</v>
      </c>
      <c r="B28" s="114" t="s">
        <v>217</v>
      </c>
      <c r="C28" s="120" t="s">
        <v>83</v>
      </c>
      <c r="D28" s="115" t="s">
        <v>218</v>
      </c>
      <c r="E28" s="116">
        <f t="shared" si="3"/>
        <v>0</v>
      </c>
      <c r="F28" s="117">
        <v>0</v>
      </c>
      <c r="G28" s="117">
        <v>0</v>
      </c>
      <c r="H28" s="117">
        <v>0</v>
      </c>
      <c r="I28" s="117">
        <v>0</v>
      </c>
      <c r="J28" s="116">
        <v>302250</v>
      </c>
      <c r="K28" s="117">
        <v>0</v>
      </c>
      <c r="L28" s="117">
        <v>0</v>
      </c>
      <c r="M28" s="117">
        <v>302250</v>
      </c>
      <c r="N28" s="117">
        <v>106300</v>
      </c>
      <c r="O28" s="117">
        <v>162550</v>
      </c>
      <c r="P28" s="117">
        <v>0</v>
      </c>
      <c r="Q28" s="116">
        <f t="shared" si="1"/>
        <v>302250</v>
      </c>
    </row>
    <row r="29" spans="1:17" s="121" customFormat="1" ht="78.75" customHeight="1">
      <c r="A29" s="114" t="s">
        <v>239</v>
      </c>
      <c r="B29" s="114" t="s">
        <v>238</v>
      </c>
      <c r="C29" s="120" t="s">
        <v>83</v>
      </c>
      <c r="D29" s="115" t="s">
        <v>237</v>
      </c>
      <c r="E29" s="116">
        <f>F29+I29</f>
        <v>700000</v>
      </c>
      <c r="F29" s="117">
        <v>0</v>
      </c>
      <c r="G29" s="117">
        <v>0</v>
      </c>
      <c r="H29" s="117">
        <v>0</v>
      </c>
      <c r="I29" s="117">
        <v>700000</v>
      </c>
      <c r="J29" s="116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6">
        <f t="shared" si="1"/>
        <v>700000</v>
      </c>
    </row>
    <row r="30" spans="1:17" s="121" customFormat="1" ht="31.5">
      <c r="A30" s="114" t="s">
        <v>85</v>
      </c>
      <c r="B30" s="114" t="s">
        <v>84</v>
      </c>
      <c r="C30" s="120" t="s">
        <v>83</v>
      </c>
      <c r="D30" s="115" t="s">
        <v>82</v>
      </c>
      <c r="E30" s="116">
        <f t="shared" si="3"/>
        <v>3434000</v>
      </c>
      <c r="F30" s="117">
        <v>3434000</v>
      </c>
      <c r="G30" s="117">
        <v>1272000</v>
      </c>
      <c r="H30" s="117">
        <v>567500</v>
      </c>
      <c r="I30" s="117">
        <v>0</v>
      </c>
      <c r="J30" s="116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6">
        <f t="shared" si="1"/>
        <v>3434000</v>
      </c>
    </row>
    <row r="31" spans="1:17" s="121" customFormat="1" ht="32.25" customHeight="1">
      <c r="A31" s="287" t="s">
        <v>366</v>
      </c>
      <c r="B31" s="242" t="s">
        <v>367</v>
      </c>
      <c r="C31" s="288" t="s">
        <v>368</v>
      </c>
      <c r="D31" s="289" t="s">
        <v>369</v>
      </c>
      <c r="E31" s="116">
        <f t="shared" si="3"/>
        <v>105898.44</v>
      </c>
      <c r="F31" s="117">
        <v>105898.44</v>
      </c>
      <c r="G31" s="117">
        <v>0</v>
      </c>
      <c r="H31" s="117">
        <v>0</v>
      </c>
      <c r="I31" s="117">
        <v>0</v>
      </c>
      <c r="J31" s="116">
        <v>45582.2</v>
      </c>
      <c r="K31" s="117">
        <v>0</v>
      </c>
      <c r="L31" s="117">
        <v>0</v>
      </c>
      <c r="M31" s="117">
        <v>45582.2</v>
      </c>
      <c r="N31" s="117">
        <v>0</v>
      </c>
      <c r="O31" s="117">
        <v>0</v>
      </c>
      <c r="P31" s="117">
        <v>0</v>
      </c>
      <c r="Q31" s="116">
        <f t="shared" si="1"/>
        <v>151480.64</v>
      </c>
    </row>
    <row r="32" spans="1:17" s="121" customFormat="1" ht="35.25" customHeight="1" hidden="1">
      <c r="A32" s="242" t="s">
        <v>370</v>
      </c>
      <c r="B32" s="242" t="s">
        <v>371</v>
      </c>
      <c r="C32" s="288" t="s">
        <v>234</v>
      </c>
      <c r="D32" s="289" t="s">
        <v>372</v>
      </c>
      <c r="E32" s="116">
        <f t="shared" si="3"/>
        <v>0</v>
      </c>
      <c r="F32" s="117">
        <v>0</v>
      </c>
      <c r="G32" s="117">
        <v>0</v>
      </c>
      <c r="H32" s="117">
        <v>0</v>
      </c>
      <c r="I32" s="117">
        <v>0</v>
      </c>
      <c r="J32" s="116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6">
        <f t="shared" si="1"/>
        <v>0</v>
      </c>
    </row>
    <row r="33" spans="1:17" s="121" customFormat="1" ht="35.25" customHeight="1">
      <c r="A33" s="135" t="s">
        <v>327</v>
      </c>
      <c r="B33" s="135">
        <v>7330</v>
      </c>
      <c r="C33" s="120" t="s">
        <v>234</v>
      </c>
      <c r="D33" s="163" t="s">
        <v>332</v>
      </c>
      <c r="E33" s="116">
        <f t="shared" si="3"/>
        <v>0</v>
      </c>
      <c r="F33" s="117">
        <v>0</v>
      </c>
      <c r="G33" s="117">
        <v>0</v>
      </c>
      <c r="H33" s="117">
        <v>0</v>
      </c>
      <c r="I33" s="117">
        <v>0</v>
      </c>
      <c r="J33" s="116">
        <v>237485</v>
      </c>
      <c r="K33" s="117">
        <v>237485</v>
      </c>
      <c r="L33" s="117">
        <v>0</v>
      </c>
      <c r="M33" s="117">
        <v>0</v>
      </c>
      <c r="N33" s="117">
        <v>0</v>
      </c>
      <c r="O33" s="117">
        <v>0</v>
      </c>
      <c r="P33" s="117">
        <v>237485</v>
      </c>
      <c r="Q33" s="116">
        <f t="shared" si="1"/>
        <v>237485</v>
      </c>
    </row>
    <row r="34" spans="1:17" s="121" customFormat="1" ht="50.25" customHeight="1">
      <c r="A34" s="114" t="s">
        <v>236</v>
      </c>
      <c r="B34" s="114" t="s">
        <v>235</v>
      </c>
      <c r="C34" s="120" t="s">
        <v>234</v>
      </c>
      <c r="D34" s="115" t="s">
        <v>233</v>
      </c>
      <c r="E34" s="116">
        <f t="shared" si="3"/>
        <v>0</v>
      </c>
      <c r="F34" s="117">
        <v>0</v>
      </c>
      <c r="G34" s="117">
        <v>0</v>
      </c>
      <c r="H34" s="117">
        <v>0</v>
      </c>
      <c r="I34" s="117">
        <v>0</v>
      </c>
      <c r="J34" s="116">
        <v>271000</v>
      </c>
      <c r="K34" s="117">
        <v>271000</v>
      </c>
      <c r="L34" s="117">
        <v>105000</v>
      </c>
      <c r="M34" s="117">
        <v>0</v>
      </c>
      <c r="N34" s="117">
        <v>0</v>
      </c>
      <c r="O34" s="117">
        <v>0</v>
      </c>
      <c r="P34" s="117">
        <v>271000</v>
      </c>
      <c r="Q34" s="116">
        <f t="shared" si="1"/>
        <v>271000</v>
      </c>
    </row>
    <row r="35" spans="1:17" s="121" customFormat="1" ht="69" customHeight="1" hidden="1">
      <c r="A35" s="114" t="s">
        <v>254</v>
      </c>
      <c r="B35" s="114">
        <v>7362</v>
      </c>
      <c r="C35" s="120" t="s">
        <v>162</v>
      </c>
      <c r="D35" s="166" t="s">
        <v>255</v>
      </c>
      <c r="E35" s="116">
        <f t="shared" si="3"/>
        <v>0</v>
      </c>
      <c r="F35" s="117">
        <f aca="true" t="shared" si="4" ref="F35:P35">F36+F37</f>
        <v>0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6">
        <f t="shared" si="4"/>
        <v>0</v>
      </c>
      <c r="K35" s="117">
        <f t="shared" si="4"/>
        <v>0</v>
      </c>
      <c r="L35" s="117">
        <f t="shared" si="4"/>
        <v>0</v>
      </c>
      <c r="M35" s="117">
        <f t="shared" si="4"/>
        <v>0</v>
      </c>
      <c r="N35" s="117">
        <f t="shared" si="4"/>
        <v>0</v>
      </c>
      <c r="O35" s="117">
        <f t="shared" si="4"/>
        <v>0</v>
      </c>
      <c r="P35" s="117">
        <f t="shared" si="4"/>
        <v>0</v>
      </c>
      <c r="Q35" s="116">
        <f t="shared" si="1"/>
        <v>0</v>
      </c>
    </row>
    <row r="36" spans="1:17" s="121" customFormat="1" ht="103.5" customHeight="1" hidden="1">
      <c r="A36" s="114"/>
      <c r="B36" s="114"/>
      <c r="C36" s="120"/>
      <c r="D36" s="122" t="s">
        <v>290</v>
      </c>
      <c r="E36" s="202">
        <f t="shared" si="3"/>
        <v>0</v>
      </c>
      <c r="F36" s="123">
        <v>0</v>
      </c>
      <c r="G36" s="123">
        <v>0</v>
      </c>
      <c r="H36" s="123">
        <v>0</v>
      </c>
      <c r="I36" s="123">
        <v>0</v>
      </c>
      <c r="J36" s="123"/>
      <c r="K36" s="123"/>
      <c r="L36" s="123"/>
      <c r="M36" s="123"/>
      <c r="N36" s="123"/>
      <c r="O36" s="123"/>
      <c r="P36" s="123"/>
      <c r="Q36" s="116">
        <f t="shared" si="1"/>
        <v>0</v>
      </c>
    </row>
    <row r="37" spans="1:17" s="121" customFormat="1" ht="100.5" customHeight="1" hidden="1">
      <c r="A37" s="114"/>
      <c r="B37" s="114"/>
      <c r="C37" s="120"/>
      <c r="D37" s="122" t="s">
        <v>291</v>
      </c>
      <c r="E37" s="202">
        <f t="shared" si="3"/>
        <v>0</v>
      </c>
      <c r="F37" s="123">
        <v>0</v>
      </c>
      <c r="G37" s="123">
        <v>0</v>
      </c>
      <c r="H37" s="123">
        <v>0</v>
      </c>
      <c r="I37" s="123">
        <v>0</v>
      </c>
      <c r="J37" s="123"/>
      <c r="K37" s="123"/>
      <c r="L37" s="123"/>
      <c r="M37" s="123"/>
      <c r="N37" s="123"/>
      <c r="O37" s="123"/>
      <c r="P37" s="123"/>
      <c r="Q37" s="116">
        <f t="shared" si="1"/>
        <v>0</v>
      </c>
    </row>
    <row r="38" spans="1:17" s="121" customFormat="1" ht="79.5" customHeight="1">
      <c r="A38" s="114" t="s">
        <v>232</v>
      </c>
      <c r="B38" s="114" t="s">
        <v>230</v>
      </c>
      <c r="C38" s="120" t="s">
        <v>162</v>
      </c>
      <c r="D38" s="115" t="s">
        <v>229</v>
      </c>
      <c r="E38" s="116">
        <f t="shared" si="3"/>
        <v>0</v>
      </c>
      <c r="F38" s="117">
        <v>0</v>
      </c>
      <c r="G38" s="117">
        <v>0</v>
      </c>
      <c r="H38" s="117">
        <v>0</v>
      </c>
      <c r="I38" s="117">
        <v>0</v>
      </c>
      <c r="J38" s="116">
        <f>J39+J41+J40</f>
        <v>290710</v>
      </c>
      <c r="K38" s="165">
        <f aca="true" t="shared" si="5" ref="K38:P38">K39+K41+K40</f>
        <v>290710</v>
      </c>
      <c r="L38" s="165">
        <f t="shared" si="5"/>
        <v>290710</v>
      </c>
      <c r="M38" s="165">
        <f t="shared" si="5"/>
        <v>0</v>
      </c>
      <c r="N38" s="165">
        <f t="shared" si="5"/>
        <v>0</v>
      </c>
      <c r="O38" s="165">
        <f t="shared" si="5"/>
        <v>0</v>
      </c>
      <c r="P38" s="165">
        <f t="shared" si="5"/>
        <v>290710</v>
      </c>
      <c r="Q38" s="116">
        <f t="shared" si="1"/>
        <v>290710</v>
      </c>
    </row>
    <row r="39" spans="1:17" s="121" customFormat="1" ht="114.75" customHeight="1">
      <c r="A39" s="114"/>
      <c r="B39" s="114"/>
      <c r="C39" s="120"/>
      <c r="D39" s="122" t="s">
        <v>373</v>
      </c>
      <c r="E39" s="202">
        <f t="shared" si="3"/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290710</v>
      </c>
      <c r="K39" s="123">
        <v>290710</v>
      </c>
      <c r="L39" s="123">
        <v>290710</v>
      </c>
      <c r="M39" s="123">
        <v>0</v>
      </c>
      <c r="N39" s="123">
        <v>0</v>
      </c>
      <c r="O39" s="123">
        <v>0</v>
      </c>
      <c r="P39" s="123">
        <v>290710</v>
      </c>
      <c r="Q39" s="116">
        <f>E39+J39</f>
        <v>290710</v>
      </c>
    </row>
    <row r="40" spans="1:17" s="121" customFormat="1" ht="98.25" customHeight="1" hidden="1">
      <c r="A40" s="114"/>
      <c r="B40" s="114"/>
      <c r="C40" s="120"/>
      <c r="D40" s="122" t="s">
        <v>256</v>
      </c>
      <c r="E40" s="202">
        <f t="shared" si="3"/>
        <v>0</v>
      </c>
      <c r="F40" s="123">
        <v>0</v>
      </c>
      <c r="G40" s="123">
        <v>0</v>
      </c>
      <c r="H40" s="123">
        <v>0</v>
      </c>
      <c r="I40" s="123">
        <v>0</v>
      </c>
      <c r="J40" s="123"/>
      <c r="K40" s="123"/>
      <c r="L40" s="123"/>
      <c r="M40" s="123"/>
      <c r="N40" s="123"/>
      <c r="O40" s="123"/>
      <c r="P40" s="123"/>
      <c r="Q40" s="116">
        <f>E40+J40</f>
        <v>0</v>
      </c>
    </row>
    <row r="41" spans="1:17" s="121" customFormat="1" ht="113.25" customHeight="1" hidden="1">
      <c r="A41" s="114"/>
      <c r="B41" s="114"/>
      <c r="C41" s="120"/>
      <c r="D41" s="122" t="s">
        <v>241</v>
      </c>
      <c r="E41" s="202">
        <f t="shared" si="3"/>
        <v>0</v>
      </c>
      <c r="F41" s="123">
        <v>0</v>
      </c>
      <c r="G41" s="123">
        <v>0</v>
      </c>
      <c r="H41" s="123">
        <v>0</v>
      </c>
      <c r="I41" s="123">
        <v>0</v>
      </c>
      <c r="J41" s="123"/>
      <c r="K41" s="123"/>
      <c r="L41" s="123"/>
      <c r="M41" s="123"/>
      <c r="N41" s="123"/>
      <c r="O41" s="123"/>
      <c r="P41" s="123"/>
      <c r="Q41" s="116">
        <f>E41+J41</f>
        <v>0</v>
      </c>
    </row>
    <row r="42" spans="1:17" s="121" customFormat="1" ht="79.5" customHeight="1">
      <c r="A42" s="114" t="s">
        <v>117</v>
      </c>
      <c r="B42" s="114" t="s">
        <v>116</v>
      </c>
      <c r="C42" s="120" t="s">
        <v>81</v>
      </c>
      <c r="D42" s="115" t="s">
        <v>115</v>
      </c>
      <c r="E42" s="116">
        <f t="shared" si="3"/>
        <v>890000</v>
      </c>
      <c r="F42" s="117">
        <v>890000</v>
      </c>
      <c r="G42" s="117">
        <v>0</v>
      </c>
      <c r="H42" s="117">
        <v>0</v>
      </c>
      <c r="I42" s="117">
        <v>0</v>
      </c>
      <c r="J42" s="116">
        <v>89001.97</v>
      </c>
      <c r="K42" s="117">
        <v>89000</v>
      </c>
      <c r="L42" s="117">
        <v>55000</v>
      </c>
      <c r="M42" s="117">
        <v>1.97</v>
      </c>
      <c r="N42" s="117">
        <v>0</v>
      </c>
      <c r="O42" s="117">
        <v>0</v>
      </c>
      <c r="P42" s="117">
        <v>89000</v>
      </c>
      <c r="Q42" s="116">
        <f aca="true" t="shared" si="6" ref="Q42:Q56">E42+J42</f>
        <v>979001.97</v>
      </c>
    </row>
    <row r="43" spans="1:17" s="121" customFormat="1" ht="48.75" customHeight="1">
      <c r="A43" s="242" t="s">
        <v>374</v>
      </c>
      <c r="B43" s="242" t="s">
        <v>375</v>
      </c>
      <c r="C43" s="288" t="s">
        <v>376</v>
      </c>
      <c r="D43" s="289" t="s">
        <v>377</v>
      </c>
      <c r="E43" s="116">
        <f t="shared" si="3"/>
        <v>50000</v>
      </c>
      <c r="F43" s="117">
        <v>50000</v>
      </c>
      <c r="G43" s="117">
        <v>0</v>
      </c>
      <c r="H43" s="117">
        <v>0</v>
      </c>
      <c r="I43" s="117">
        <v>0</v>
      </c>
      <c r="J43" s="116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6">
        <f t="shared" si="6"/>
        <v>50000</v>
      </c>
    </row>
    <row r="44" spans="1:17" s="121" customFormat="1" ht="31.5">
      <c r="A44" s="114" t="s">
        <v>80</v>
      </c>
      <c r="B44" s="114" t="s">
        <v>79</v>
      </c>
      <c r="C44" s="120" t="s">
        <v>78</v>
      </c>
      <c r="D44" s="115" t="s">
        <v>77</v>
      </c>
      <c r="E44" s="116">
        <f t="shared" si="3"/>
        <v>159550</v>
      </c>
      <c r="F44" s="117">
        <v>159550</v>
      </c>
      <c r="G44" s="117">
        <v>0</v>
      </c>
      <c r="H44" s="117">
        <v>125050</v>
      </c>
      <c r="I44" s="117">
        <v>0</v>
      </c>
      <c r="J44" s="116">
        <v>42500</v>
      </c>
      <c r="K44" s="117">
        <v>0</v>
      </c>
      <c r="L44" s="117">
        <v>0</v>
      </c>
      <c r="M44" s="117">
        <v>42500</v>
      </c>
      <c r="N44" s="117">
        <v>0</v>
      </c>
      <c r="O44" s="117">
        <v>28500</v>
      </c>
      <c r="P44" s="117">
        <v>0</v>
      </c>
      <c r="Q44" s="116">
        <f t="shared" si="6"/>
        <v>202050</v>
      </c>
    </row>
    <row r="45" spans="1:17" s="121" customFormat="1" ht="48.75" customHeight="1">
      <c r="A45" s="114" t="s">
        <v>164</v>
      </c>
      <c r="B45" s="114" t="s">
        <v>163</v>
      </c>
      <c r="C45" s="120" t="s">
        <v>162</v>
      </c>
      <c r="D45" s="115" t="s">
        <v>161</v>
      </c>
      <c r="E45" s="116">
        <f t="shared" si="3"/>
        <v>5000</v>
      </c>
      <c r="F45" s="117">
        <v>5000</v>
      </c>
      <c r="G45" s="117">
        <v>0</v>
      </c>
      <c r="H45" s="117">
        <v>0</v>
      </c>
      <c r="I45" s="117">
        <v>0</v>
      </c>
      <c r="J45" s="116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6">
        <f t="shared" si="6"/>
        <v>5000</v>
      </c>
    </row>
    <row r="46" spans="1:17" s="121" customFormat="1" ht="48.75" customHeight="1">
      <c r="A46" s="114" t="s">
        <v>105</v>
      </c>
      <c r="B46" s="114" t="s">
        <v>104</v>
      </c>
      <c r="C46" s="120" t="s">
        <v>103</v>
      </c>
      <c r="D46" s="115" t="s">
        <v>102</v>
      </c>
      <c r="E46" s="116">
        <f t="shared" si="3"/>
        <v>0</v>
      </c>
      <c r="F46" s="117">
        <v>0</v>
      </c>
      <c r="G46" s="117">
        <v>0</v>
      </c>
      <c r="H46" s="117">
        <v>0</v>
      </c>
      <c r="I46" s="117">
        <v>0</v>
      </c>
      <c r="J46" s="116">
        <v>156199</v>
      </c>
      <c r="K46" s="117">
        <v>0</v>
      </c>
      <c r="L46" s="117">
        <v>0</v>
      </c>
      <c r="M46" s="117">
        <v>156199</v>
      </c>
      <c r="N46" s="117">
        <v>0</v>
      </c>
      <c r="O46" s="117">
        <v>0</v>
      </c>
      <c r="P46" s="117">
        <v>0</v>
      </c>
      <c r="Q46" s="116">
        <f t="shared" si="6"/>
        <v>156199</v>
      </c>
    </row>
    <row r="47" spans="1:17" s="121" customFormat="1" ht="15.75">
      <c r="A47" s="114" t="s">
        <v>160</v>
      </c>
      <c r="B47" s="114" t="s">
        <v>159</v>
      </c>
      <c r="C47" s="120" t="s">
        <v>73</v>
      </c>
      <c r="D47" s="115" t="s">
        <v>158</v>
      </c>
      <c r="E47" s="116">
        <f t="shared" si="3"/>
        <v>3431300</v>
      </c>
      <c r="F47" s="117">
        <v>3431300</v>
      </c>
      <c r="G47" s="117">
        <v>0</v>
      </c>
      <c r="H47" s="117">
        <v>0</v>
      </c>
      <c r="I47" s="117">
        <v>0</v>
      </c>
      <c r="J47" s="116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6">
        <f t="shared" si="6"/>
        <v>3431300</v>
      </c>
    </row>
    <row r="48" spans="1:17" s="121" customFormat="1" ht="33" customHeight="1">
      <c r="A48" s="114" t="s">
        <v>76</v>
      </c>
      <c r="B48" s="114" t="s">
        <v>75</v>
      </c>
      <c r="C48" s="120" t="s">
        <v>73</v>
      </c>
      <c r="D48" s="115" t="s">
        <v>114</v>
      </c>
      <c r="E48" s="116">
        <f t="shared" si="3"/>
        <v>12898839.61</v>
      </c>
      <c r="F48" s="117">
        <v>12898839.61</v>
      </c>
      <c r="G48" s="117">
        <v>0</v>
      </c>
      <c r="H48" s="117">
        <v>0</v>
      </c>
      <c r="I48" s="117">
        <v>0</v>
      </c>
      <c r="J48" s="116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6">
        <f t="shared" si="6"/>
        <v>12898839.61</v>
      </c>
    </row>
    <row r="49" spans="1:17" s="121" customFormat="1" ht="81.75" customHeight="1">
      <c r="A49" s="114" t="s">
        <v>61</v>
      </c>
      <c r="B49" s="114" t="s">
        <v>74</v>
      </c>
      <c r="C49" s="120" t="s">
        <v>73</v>
      </c>
      <c r="D49" s="115" t="s">
        <v>72</v>
      </c>
      <c r="E49" s="116">
        <f t="shared" si="3"/>
        <v>1961800</v>
      </c>
      <c r="F49" s="117">
        <f>F50+F51</f>
        <v>1961800</v>
      </c>
      <c r="G49" s="117">
        <v>0</v>
      </c>
      <c r="H49" s="117">
        <v>0</v>
      </c>
      <c r="I49" s="117">
        <v>0</v>
      </c>
      <c r="J49" s="116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6">
        <f t="shared" si="6"/>
        <v>1961800</v>
      </c>
    </row>
    <row r="50" spans="1:17" s="121" customFormat="1" ht="95.25" customHeight="1">
      <c r="A50" s="114"/>
      <c r="B50" s="114"/>
      <c r="C50" s="120"/>
      <c r="D50" s="201" t="s">
        <v>344</v>
      </c>
      <c r="E50" s="202">
        <f t="shared" si="3"/>
        <v>1916100</v>
      </c>
      <c r="F50" s="202">
        <v>1916100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116">
        <f t="shared" si="6"/>
        <v>1916100</v>
      </c>
    </row>
    <row r="51" spans="1:17" s="121" customFormat="1" ht="145.5" customHeight="1">
      <c r="A51" s="114"/>
      <c r="B51" s="114"/>
      <c r="C51" s="120"/>
      <c r="D51" s="201" t="s">
        <v>345</v>
      </c>
      <c r="E51" s="202">
        <f t="shared" si="3"/>
        <v>45700</v>
      </c>
      <c r="F51" s="202">
        <v>45700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116">
        <f t="shared" si="6"/>
        <v>45700</v>
      </c>
    </row>
    <row r="52" spans="1:17" s="127" customFormat="1" ht="49.5">
      <c r="A52" s="128" t="s">
        <v>157</v>
      </c>
      <c r="B52" s="129"/>
      <c r="C52" s="130"/>
      <c r="D52" s="131" t="s">
        <v>155</v>
      </c>
      <c r="E52" s="240">
        <f t="shared" si="3"/>
        <v>46111161.16</v>
      </c>
      <c r="F52" s="132">
        <f>F54+F55+F67+F68+F69+F70+F71+F56+F72+F73+F74</f>
        <v>46111161.16</v>
      </c>
      <c r="G52" s="132">
        <f aca="true" t="shared" si="7" ref="G52:P52">G54+G55+G67+G68+G69+G70+G71+G56+G72+G73+G74</f>
        <v>31059631.16</v>
      </c>
      <c r="H52" s="132">
        <f t="shared" si="7"/>
        <v>4890500</v>
      </c>
      <c r="I52" s="132">
        <f t="shared" si="7"/>
        <v>0</v>
      </c>
      <c r="J52" s="132">
        <f t="shared" si="7"/>
        <v>2134119</v>
      </c>
      <c r="K52" s="132">
        <f t="shared" si="7"/>
        <v>1645419</v>
      </c>
      <c r="L52" s="132">
        <f t="shared" si="7"/>
        <v>1595419</v>
      </c>
      <c r="M52" s="132">
        <f t="shared" si="7"/>
        <v>458700</v>
      </c>
      <c r="N52" s="132">
        <f t="shared" si="7"/>
        <v>0</v>
      </c>
      <c r="O52" s="132">
        <f t="shared" si="7"/>
        <v>0</v>
      </c>
      <c r="P52" s="132">
        <f t="shared" si="7"/>
        <v>1675419</v>
      </c>
      <c r="Q52" s="132">
        <f t="shared" si="6"/>
        <v>48245280.16</v>
      </c>
    </row>
    <row r="53" spans="1:17" s="127" customFormat="1" ht="49.5">
      <c r="A53" s="128" t="s">
        <v>156</v>
      </c>
      <c r="B53" s="129"/>
      <c r="C53" s="130"/>
      <c r="D53" s="131" t="s">
        <v>155</v>
      </c>
      <c r="E53" s="240">
        <f t="shared" si="3"/>
        <v>46111161.16</v>
      </c>
      <c r="F53" s="132">
        <f aca="true" t="shared" si="8" ref="F53:P53">F52</f>
        <v>46111161.16</v>
      </c>
      <c r="G53" s="132">
        <f t="shared" si="8"/>
        <v>31059631.16</v>
      </c>
      <c r="H53" s="132">
        <f t="shared" si="8"/>
        <v>4890500</v>
      </c>
      <c r="I53" s="132">
        <f t="shared" si="8"/>
        <v>0</v>
      </c>
      <c r="J53" s="132">
        <f t="shared" si="8"/>
        <v>2134119</v>
      </c>
      <c r="K53" s="132">
        <f t="shared" si="8"/>
        <v>1645419</v>
      </c>
      <c r="L53" s="132">
        <f t="shared" si="8"/>
        <v>1595419</v>
      </c>
      <c r="M53" s="132">
        <f t="shared" si="8"/>
        <v>458700</v>
      </c>
      <c r="N53" s="132">
        <f t="shared" si="8"/>
        <v>0</v>
      </c>
      <c r="O53" s="132">
        <f t="shared" si="8"/>
        <v>0</v>
      </c>
      <c r="P53" s="132">
        <f t="shared" si="8"/>
        <v>1675419</v>
      </c>
      <c r="Q53" s="132">
        <f t="shared" si="6"/>
        <v>48245280.16</v>
      </c>
    </row>
    <row r="54" spans="1:17" s="121" customFormat="1" ht="79.5" customHeight="1">
      <c r="A54" s="114" t="s">
        <v>154</v>
      </c>
      <c r="B54" s="114" t="s">
        <v>133</v>
      </c>
      <c r="C54" s="120" t="s">
        <v>32</v>
      </c>
      <c r="D54" s="115" t="s">
        <v>132</v>
      </c>
      <c r="E54" s="116">
        <f t="shared" si="3"/>
        <v>518100</v>
      </c>
      <c r="F54" s="117">
        <v>518100</v>
      </c>
      <c r="G54" s="117">
        <v>413000</v>
      </c>
      <c r="H54" s="117">
        <v>9000</v>
      </c>
      <c r="I54" s="117">
        <v>0</v>
      </c>
      <c r="J54" s="116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6">
        <f t="shared" si="6"/>
        <v>518100</v>
      </c>
    </row>
    <row r="55" spans="1:17" s="121" customFormat="1" ht="15.75">
      <c r="A55" s="114" t="s">
        <v>153</v>
      </c>
      <c r="B55" s="114" t="s">
        <v>93</v>
      </c>
      <c r="C55" s="120" t="s">
        <v>92</v>
      </c>
      <c r="D55" s="115" t="s">
        <v>91</v>
      </c>
      <c r="E55" s="116">
        <f t="shared" si="3"/>
        <v>6551300</v>
      </c>
      <c r="F55" s="117">
        <v>6551300</v>
      </c>
      <c r="G55" s="117">
        <v>3956000</v>
      </c>
      <c r="H55" s="117">
        <v>939000</v>
      </c>
      <c r="I55" s="117">
        <v>0</v>
      </c>
      <c r="J55" s="116">
        <v>277000</v>
      </c>
      <c r="K55" s="117">
        <v>7000</v>
      </c>
      <c r="L55" s="117">
        <v>7000</v>
      </c>
      <c r="M55" s="117">
        <v>270000</v>
      </c>
      <c r="N55" s="117">
        <v>0</v>
      </c>
      <c r="O55" s="117">
        <v>0</v>
      </c>
      <c r="P55" s="117">
        <v>7000</v>
      </c>
      <c r="Q55" s="116">
        <f t="shared" si="6"/>
        <v>6828300</v>
      </c>
    </row>
    <row r="56" spans="1:17" s="121" customFormat="1" ht="81.75" customHeight="1">
      <c r="A56" s="114" t="s">
        <v>152</v>
      </c>
      <c r="B56" s="114" t="s">
        <v>151</v>
      </c>
      <c r="C56" s="120" t="s">
        <v>150</v>
      </c>
      <c r="D56" s="115" t="s">
        <v>353</v>
      </c>
      <c r="E56" s="116">
        <f t="shared" si="3"/>
        <v>34475161.16</v>
      </c>
      <c r="F56" s="160">
        <f>F57+F58+F60+F61+F62+F63+F66+F59+F65</f>
        <v>34475161.16</v>
      </c>
      <c r="G56" s="160">
        <f>G57+G58+G60+G61+G62+G63+G66+G59+G65</f>
        <v>24076631.16</v>
      </c>
      <c r="H56" s="160">
        <f>H57+H58+H60+H61+H62+H63+H66+H59+H65</f>
        <v>3813000</v>
      </c>
      <c r="I56" s="160">
        <f>I57+I58+I60+I61+I62+I63+I66+I59+I65</f>
        <v>0</v>
      </c>
      <c r="J56" s="116">
        <f aca="true" t="shared" si="9" ref="J56:P56">J57+J58+J60+J61+J62+J63+J66+J64+J65</f>
        <v>607155</v>
      </c>
      <c r="K56" s="160">
        <f t="shared" si="9"/>
        <v>388455</v>
      </c>
      <c r="L56" s="160">
        <f t="shared" si="9"/>
        <v>388455</v>
      </c>
      <c r="M56" s="160">
        <f t="shared" si="9"/>
        <v>188700</v>
      </c>
      <c r="N56" s="160">
        <f t="shared" si="9"/>
        <v>0</v>
      </c>
      <c r="O56" s="160">
        <f t="shared" si="9"/>
        <v>0</v>
      </c>
      <c r="P56" s="160">
        <f t="shared" si="9"/>
        <v>418455</v>
      </c>
      <c r="Q56" s="116">
        <f t="shared" si="6"/>
        <v>35082316.16</v>
      </c>
    </row>
    <row r="57" spans="1:17" s="121" customFormat="1" ht="120" customHeight="1">
      <c r="A57" s="31"/>
      <c r="B57" s="31"/>
      <c r="C57" s="33"/>
      <c r="D57" s="124" t="s">
        <v>354</v>
      </c>
      <c r="E57" s="202">
        <f t="shared" si="3"/>
        <v>12784304</v>
      </c>
      <c r="F57" s="28">
        <v>12784304</v>
      </c>
      <c r="G57" s="28">
        <v>6300584</v>
      </c>
      <c r="H57" s="28">
        <v>3813000</v>
      </c>
      <c r="I57" s="28">
        <v>0</v>
      </c>
      <c r="J57" s="28">
        <v>218700</v>
      </c>
      <c r="K57" s="102">
        <v>0</v>
      </c>
      <c r="L57" s="102">
        <v>0</v>
      </c>
      <c r="M57" s="28">
        <v>188700</v>
      </c>
      <c r="N57" s="28">
        <v>0</v>
      </c>
      <c r="O57" s="28">
        <v>0</v>
      </c>
      <c r="P57" s="28">
        <v>30000</v>
      </c>
      <c r="Q57" s="32">
        <f aca="true" t="shared" si="10" ref="Q57:Q66">E57+J57</f>
        <v>13003004</v>
      </c>
    </row>
    <row r="58" spans="1:17" s="121" customFormat="1" ht="161.25" customHeight="1">
      <c r="A58" s="31"/>
      <c r="B58" s="31"/>
      <c r="C58" s="33"/>
      <c r="D58" s="125" t="s">
        <v>355</v>
      </c>
      <c r="E58" s="202">
        <f t="shared" si="3"/>
        <v>45000</v>
      </c>
      <c r="F58" s="28">
        <v>45000</v>
      </c>
      <c r="G58" s="28">
        <v>34780</v>
      </c>
      <c r="H58" s="28">
        <v>0</v>
      </c>
      <c r="I58" s="28">
        <v>0</v>
      </c>
      <c r="J58" s="28">
        <v>18600</v>
      </c>
      <c r="K58" s="102">
        <v>18600</v>
      </c>
      <c r="L58" s="102">
        <v>18600</v>
      </c>
      <c r="M58" s="28">
        <v>0</v>
      </c>
      <c r="N58" s="28">
        <v>0</v>
      </c>
      <c r="O58" s="28">
        <v>0</v>
      </c>
      <c r="P58" s="28">
        <v>18600</v>
      </c>
      <c r="Q58" s="32">
        <f t="shared" si="10"/>
        <v>63600</v>
      </c>
    </row>
    <row r="59" spans="1:17" s="121" customFormat="1" ht="161.25" customHeight="1">
      <c r="A59" s="31"/>
      <c r="B59" s="31"/>
      <c r="C59" s="33"/>
      <c r="D59" s="125" t="s">
        <v>385</v>
      </c>
      <c r="E59" s="202">
        <f t="shared" si="3"/>
        <v>13197.05</v>
      </c>
      <c r="F59" s="28">
        <v>13197.05</v>
      </c>
      <c r="G59" s="28">
        <v>10767.05</v>
      </c>
      <c r="H59" s="28">
        <v>0</v>
      </c>
      <c r="I59" s="28">
        <v>0</v>
      </c>
      <c r="J59" s="28">
        <v>0</v>
      </c>
      <c r="K59" s="102">
        <v>0</v>
      </c>
      <c r="L59" s="102">
        <v>0</v>
      </c>
      <c r="M59" s="28">
        <v>0</v>
      </c>
      <c r="N59" s="28">
        <v>0</v>
      </c>
      <c r="O59" s="28">
        <v>0</v>
      </c>
      <c r="P59" s="28">
        <v>0</v>
      </c>
      <c r="Q59" s="32">
        <f t="shared" si="10"/>
        <v>13197.05</v>
      </c>
    </row>
    <row r="60" spans="1:17" s="121" customFormat="1" ht="118.5" customHeight="1">
      <c r="A60" s="31"/>
      <c r="B60" s="31"/>
      <c r="C60" s="33"/>
      <c r="D60" s="125" t="s">
        <v>356</v>
      </c>
      <c r="E60" s="202">
        <f t="shared" si="3"/>
        <v>21536900</v>
      </c>
      <c r="F60" s="28">
        <v>21536900</v>
      </c>
      <c r="G60" s="28">
        <v>17652040</v>
      </c>
      <c r="H60" s="28">
        <v>0</v>
      </c>
      <c r="I60" s="28">
        <v>0</v>
      </c>
      <c r="J60" s="28">
        <v>0</v>
      </c>
      <c r="K60" s="102">
        <v>0</v>
      </c>
      <c r="L60" s="102">
        <v>0</v>
      </c>
      <c r="M60" s="28">
        <v>0</v>
      </c>
      <c r="N60" s="28">
        <v>0</v>
      </c>
      <c r="O60" s="28">
        <v>0</v>
      </c>
      <c r="P60" s="28">
        <v>0</v>
      </c>
      <c r="Q60" s="32">
        <f t="shared" si="10"/>
        <v>21536900</v>
      </c>
    </row>
    <row r="61" spans="1:17" s="121" customFormat="1" ht="115.5" customHeight="1">
      <c r="A61" s="31"/>
      <c r="B61" s="31"/>
      <c r="C61" s="33"/>
      <c r="D61" s="124" t="s">
        <v>405</v>
      </c>
      <c r="E61" s="202">
        <f t="shared" si="3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336225</v>
      </c>
      <c r="K61" s="28">
        <v>336225</v>
      </c>
      <c r="L61" s="28">
        <v>336225</v>
      </c>
      <c r="M61" s="28">
        <v>0</v>
      </c>
      <c r="N61" s="28">
        <v>0</v>
      </c>
      <c r="O61" s="28">
        <v>0</v>
      </c>
      <c r="P61" s="28">
        <v>336225</v>
      </c>
      <c r="Q61" s="32">
        <f t="shared" si="10"/>
        <v>336225</v>
      </c>
    </row>
    <row r="62" spans="1:17" s="121" customFormat="1" ht="117.75" customHeight="1">
      <c r="A62" s="31"/>
      <c r="B62" s="31"/>
      <c r="C62" s="33"/>
      <c r="D62" s="124" t="s">
        <v>406</v>
      </c>
      <c r="E62" s="202">
        <f t="shared" si="3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33630</v>
      </c>
      <c r="K62" s="28">
        <v>33630</v>
      </c>
      <c r="L62" s="28">
        <v>33630</v>
      </c>
      <c r="M62" s="28">
        <v>0</v>
      </c>
      <c r="N62" s="28">
        <v>0</v>
      </c>
      <c r="O62" s="28">
        <v>0</v>
      </c>
      <c r="P62" s="28">
        <v>33630</v>
      </c>
      <c r="Q62" s="32">
        <f t="shared" si="10"/>
        <v>33630</v>
      </c>
    </row>
    <row r="63" spans="1:17" s="121" customFormat="1" ht="164.25" customHeight="1" hidden="1">
      <c r="A63" s="31"/>
      <c r="B63" s="31"/>
      <c r="C63" s="33"/>
      <c r="D63" s="125" t="s">
        <v>292</v>
      </c>
      <c r="E63" s="202">
        <f t="shared" si="3"/>
        <v>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2">
        <f t="shared" si="10"/>
        <v>0</v>
      </c>
    </row>
    <row r="64" spans="1:17" s="121" customFormat="1" ht="177.75" customHeight="1" hidden="1">
      <c r="A64" s="31"/>
      <c r="B64" s="31"/>
      <c r="C64" s="33"/>
      <c r="D64" s="125" t="s">
        <v>293</v>
      </c>
      <c r="E64" s="202">
        <f t="shared" si="3"/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2">
        <f t="shared" si="10"/>
        <v>0</v>
      </c>
    </row>
    <row r="65" spans="1:17" s="121" customFormat="1" ht="150.75" customHeight="1">
      <c r="A65" s="31"/>
      <c r="B65" s="31"/>
      <c r="C65" s="33"/>
      <c r="D65" s="124" t="s">
        <v>407</v>
      </c>
      <c r="E65" s="202">
        <f t="shared" si="3"/>
        <v>95760.11</v>
      </c>
      <c r="F65" s="28">
        <v>95760.11</v>
      </c>
      <c r="G65" s="28">
        <v>78460.11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32">
        <f t="shared" si="10"/>
        <v>95760.11</v>
      </c>
    </row>
    <row r="66" spans="1:17" s="121" customFormat="1" ht="144" customHeight="1" hidden="1">
      <c r="A66" s="31"/>
      <c r="B66" s="31"/>
      <c r="C66" s="33"/>
      <c r="D66" s="125" t="s">
        <v>297</v>
      </c>
      <c r="E66" s="202">
        <f t="shared" si="3"/>
        <v>0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2">
        <f t="shared" si="10"/>
        <v>0</v>
      </c>
    </row>
    <row r="67" spans="1:17" s="121" customFormat="1" ht="65.25" customHeight="1">
      <c r="A67" s="114" t="s">
        <v>149</v>
      </c>
      <c r="B67" s="114" t="s">
        <v>15</v>
      </c>
      <c r="C67" s="120" t="s">
        <v>129</v>
      </c>
      <c r="D67" s="115" t="s">
        <v>357</v>
      </c>
      <c r="E67" s="116">
        <f t="shared" si="3"/>
        <v>1138590</v>
      </c>
      <c r="F67" s="117">
        <v>1138590</v>
      </c>
      <c r="G67" s="117">
        <v>803000</v>
      </c>
      <c r="H67" s="117">
        <v>91000</v>
      </c>
      <c r="I67" s="117">
        <v>0</v>
      </c>
      <c r="J67" s="116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6">
        <f aca="true" t="shared" si="11" ref="Q67:Q73">E67+J67</f>
        <v>1138590</v>
      </c>
    </row>
    <row r="68" spans="1:17" s="121" customFormat="1" ht="39.75" customHeight="1">
      <c r="A68" s="114" t="s">
        <v>148</v>
      </c>
      <c r="B68" s="114" t="s">
        <v>147</v>
      </c>
      <c r="C68" s="120" t="s">
        <v>140</v>
      </c>
      <c r="D68" s="115" t="s">
        <v>146</v>
      </c>
      <c r="E68" s="116">
        <f t="shared" si="3"/>
        <v>729700</v>
      </c>
      <c r="F68" s="117">
        <v>729700</v>
      </c>
      <c r="G68" s="117">
        <v>561000</v>
      </c>
      <c r="H68" s="117">
        <v>25000</v>
      </c>
      <c r="I68" s="117">
        <v>0</v>
      </c>
      <c r="J68" s="116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6">
        <f t="shared" si="11"/>
        <v>729700</v>
      </c>
    </row>
    <row r="69" spans="1:17" s="121" customFormat="1" ht="36" customHeight="1">
      <c r="A69" s="114" t="s">
        <v>145</v>
      </c>
      <c r="B69" s="114" t="s">
        <v>144</v>
      </c>
      <c r="C69" s="120" t="s">
        <v>140</v>
      </c>
      <c r="D69" s="115" t="s">
        <v>143</v>
      </c>
      <c r="E69" s="116">
        <f t="shared" si="3"/>
        <v>2646500</v>
      </c>
      <c r="F69" s="117">
        <v>2646500</v>
      </c>
      <c r="G69" s="117">
        <v>1250000</v>
      </c>
      <c r="H69" s="117">
        <v>13500</v>
      </c>
      <c r="I69" s="117">
        <v>0</v>
      </c>
      <c r="J69" s="116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6">
        <f t="shared" si="11"/>
        <v>2646500</v>
      </c>
    </row>
    <row r="70" spans="1:17" s="121" customFormat="1" ht="31.5" customHeight="1">
      <c r="A70" s="114" t="s">
        <v>142</v>
      </c>
      <c r="B70" s="114" t="s">
        <v>141</v>
      </c>
      <c r="C70" s="120" t="s">
        <v>140</v>
      </c>
      <c r="D70" s="115" t="s">
        <v>139</v>
      </c>
      <c r="E70" s="116">
        <f t="shared" si="3"/>
        <v>1810</v>
      </c>
      <c r="F70" s="117">
        <v>1810</v>
      </c>
      <c r="G70" s="117">
        <v>0</v>
      </c>
      <c r="H70" s="117">
        <v>0</v>
      </c>
      <c r="I70" s="117">
        <v>0</v>
      </c>
      <c r="J70" s="116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6">
        <f t="shared" si="11"/>
        <v>1810</v>
      </c>
    </row>
    <row r="71" spans="1:17" s="121" customFormat="1" ht="48" customHeight="1">
      <c r="A71" s="114" t="s">
        <v>138</v>
      </c>
      <c r="B71" s="114" t="s">
        <v>87</v>
      </c>
      <c r="C71" s="120" t="s">
        <v>18</v>
      </c>
      <c r="D71" s="115" t="s">
        <v>86</v>
      </c>
      <c r="E71" s="116">
        <f t="shared" si="3"/>
        <v>40000</v>
      </c>
      <c r="F71" s="117">
        <v>40000</v>
      </c>
      <c r="G71" s="117">
        <v>0</v>
      </c>
      <c r="H71" s="117">
        <v>0</v>
      </c>
      <c r="I71" s="117">
        <v>0</v>
      </c>
      <c r="J71" s="116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6">
        <f t="shared" si="11"/>
        <v>40000</v>
      </c>
    </row>
    <row r="72" spans="1:17" s="121" customFormat="1" ht="48" customHeight="1">
      <c r="A72" s="114" t="s">
        <v>330</v>
      </c>
      <c r="B72" s="114" t="s">
        <v>347</v>
      </c>
      <c r="C72" s="120" t="s">
        <v>18</v>
      </c>
      <c r="D72" s="115" t="s">
        <v>331</v>
      </c>
      <c r="E72" s="116">
        <f t="shared" si="3"/>
        <v>10000</v>
      </c>
      <c r="F72" s="117">
        <v>10000</v>
      </c>
      <c r="G72" s="117">
        <v>0</v>
      </c>
      <c r="H72" s="117">
        <v>0</v>
      </c>
      <c r="I72" s="117">
        <v>0</v>
      </c>
      <c r="J72" s="116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6">
        <f>E72+J72</f>
        <v>10000</v>
      </c>
    </row>
    <row r="73" spans="1:17" s="121" customFormat="1" ht="32.25" customHeight="1">
      <c r="A73" s="242" t="s">
        <v>380</v>
      </c>
      <c r="B73" s="242" t="s">
        <v>381</v>
      </c>
      <c r="C73" s="288" t="s">
        <v>234</v>
      </c>
      <c r="D73" s="289" t="s">
        <v>382</v>
      </c>
      <c r="E73" s="116">
        <v>0</v>
      </c>
      <c r="F73" s="117">
        <v>0</v>
      </c>
      <c r="G73" s="117">
        <v>0</v>
      </c>
      <c r="H73" s="117">
        <v>0</v>
      </c>
      <c r="I73" s="117">
        <v>0</v>
      </c>
      <c r="J73" s="116">
        <v>80000</v>
      </c>
      <c r="K73" s="117">
        <v>80000</v>
      </c>
      <c r="L73" s="117">
        <v>30000</v>
      </c>
      <c r="M73" s="117">
        <v>0</v>
      </c>
      <c r="N73" s="117">
        <v>0</v>
      </c>
      <c r="O73" s="117">
        <v>0</v>
      </c>
      <c r="P73" s="117">
        <v>80000</v>
      </c>
      <c r="Q73" s="116">
        <f t="shared" si="11"/>
        <v>80000</v>
      </c>
    </row>
    <row r="74" spans="1:17" s="121" customFormat="1" ht="36" customHeight="1">
      <c r="A74" s="114" t="s">
        <v>231</v>
      </c>
      <c r="B74" s="114" t="s">
        <v>230</v>
      </c>
      <c r="C74" s="120" t="s">
        <v>162</v>
      </c>
      <c r="D74" s="115" t="s">
        <v>229</v>
      </c>
      <c r="E74" s="116">
        <f>F74</f>
        <v>0</v>
      </c>
      <c r="F74" s="117">
        <v>0</v>
      </c>
      <c r="G74" s="117">
        <v>0</v>
      </c>
      <c r="H74" s="117">
        <v>0</v>
      </c>
      <c r="I74" s="117">
        <v>0</v>
      </c>
      <c r="J74" s="116">
        <f>J75+J76+J77</f>
        <v>1169964</v>
      </c>
      <c r="K74" s="165">
        <f aca="true" t="shared" si="12" ref="K74:P74">K75+K76+K77</f>
        <v>1169964</v>
      </c>
      <c r="L74" s="165">
        <f t="shared" si="12"/>
        <v>1169964</v>
      </c>
      <c r="M74" s="165">
        <f t="shared" si="12"/>
        <v>0</v>
      </c>
      <c r="N74" s="165">
        <f t="shared" si="12"/>
        <v>0</v>
      </c>
      <c r="O74" s="165">
        <f t="shared" si="12"/>
        <v>0</v>
      </c>
      <c r="P74" s="165">
        <f t="shared" si="12"/>
        <v>1169964</v>
      </c>
      <c r="Q74" s="116">
        <f>E74+J74</f>
        <v>1169964</v>
      </c>
    </row>
    <row r="75" spans="1:17" s="121" customFormat="1" ht="119.25" customHeight="1">
      <c r="A75" s="114"/>
      <c r="B75" s="114"/>
      <c r="C75" s="120"/>
      <c r="D75" s="122" t="s">
        <v>378</v>
      </c>
      <c r="E75" s="202">
        <f t="shared" si="3"/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1169964</v>
      </c>
      <c r="K75" s="123">
        <v>1169964</v>
      </c>
      <c r="L75" s="123">
        <v>1169964</v>
      </c>
      <c r="M75" s="123">
        <v>0</v>
      </c>
      <c r="N75" s="123">
        <v>0</v>
      </c>
      <c r="O75" s="123">
        <v>0</v>
      </c>
      <c r="P75" s="123">
        <v>1169964</v>
      </c>
      <c r="Q75" s="116">
        <f>E75+J75</f>
        <v>1169964</v>
      </c>
    </row>
    <row r="76" spans="1:17" s="121" customFormat="1" ht="96.75" customHeight="1" hidden="1">
      <c r="A76" s="114"/>
      <c r="B76" s="114"/>
      <c r="C76" s="120"/>
      <c r="D76" s="122" t="s">
        <v>256</v>
      </c>
      <c r="E76" s="202">
        <f t="shared" si="3"/>
        <v>0</v>
      </c>
      <c r="F76" s="123">
        <v>0</v>
      </c>
      <c r="G76" s="123">
        <v>0</v>
      </c>
      <c r="H76" s="123">
        <v>0</v>
      </c>
      <c r="I76" s="123">
        <v>0</v>
      </c>
      <c r="J76" s="123"/>
      <c r="K76" s="123"/>
      <c r="L76" s="123"/>
      <c r="M76" s="123"/>
      <c r="N76" s="123"/>
      <c r="O76" s="123"/>
      <c r="P76" s="123"/>
      <c r="Q76" s="116">
        <f>E76+J76</f>
        <v>0</v>
      </c>
    </row>
    <row r="77" spans="1:17" s="121" customFormat="1" ht="112.5" customHeight="1" hidden="1">
      <c r="A77" s="114"/>
      <c r="B77" s="114"/>
      <c r="C77" s="120"/>
      <c r="D77" s="122" t="s">
        <v>379</v>
      </c>
      <c r="E77" s="202">
        <f t="shared" si="3"/>
        <v>0</v>
      </c>
      <c r="F77" s="123">
        <v>0</v>
      </c>
      <c r="G77" s="123">
        <v>0</v>
      </c>
      <c r="H77" s="123">
        <v>0</v>
      </c>
      <c r="I77" s="123">
        <v>0</v>
      </c>
      <c r="J77" s="123"/>
      <c r="K77" s="123"/>
      <c r="L77" s="123"/>
      <c r="M77" s="123"/>
      <c r="N77" s="123"/>
      <c r="O77" s="123"/>
      <c r="P77" s="123"/>
      <c r="Q77" s="116">
        <f>E77+J77</f>
        <v>0</v>
      </c>
    </row>
    <row r="78" spans="1:17" s="127" customFormat="1" ht="36" customHeight="1">
      <c r="A78" s="128" t="s">
        <v>137</v>
      </c>
      <c r="B78" s="129"/>
      <c r="C78" s="130"/>
      <c r="D78" s="131" t="s">
        <v>135</v>
      </c>
      <c r="E78" s="240">
        <f t="shared" si="3"/>
        <v>6697950</v>
      </c>
      <c r="F78" s="132">
        <f>F80+F81+F82+F83+F84</f>
        <v>6697950</v>
      </c>
      <c r="G78" s="132">
        <f>G80+G81+G82+G83+G84</f>
        <v>4807000</v>
      </c>
      <c r="H78" s="132">
        <f>H80+H81+H82+H83+H84</f>
        <v>476650</v>
      </c>
      <c r="I78" s="132">
        <f>I80+I81+I82+I83+I84</f>
        <v>0</v>
      </c>
      <c r="J78" s="132">
        <f aca="true" t="shared" si="13" ref="J78:P78">J80+J81+J82+J83+J84+J85</f>
        <v>80000</v>
      </c>
      <c r="K78" s="132">
        <f t="shared" si="13"/>
        <v>0</v>
      </c>
      <c r="L78" s="132">
        <f t="shared" si="13"/>
        <v>0</v>
      </c>
      <c r="M78" s="132">
        <f t="shared" si="13"/>
        <v>80000</v>
      </c>
      <c r="N78" s="132">
        <f t="shared" si="13"/>
        <v>21100</v>
      </c>
      <c r="O78" s="132">
        <f t="shared" si="13"/>
        <v>2000</v>
      </c>
      <c r="P78" s="132">
        <f t="shared" si="13"/>
        <v>0</v>
      </c>
      <c r="Q78" s="132">
        <f aca="true" t="shared" si="14" ref="Q78:Q88">E78+J78</f>
        <v>6777950</v>
      </c>
    </row>
    <row r="79" spans="1:17" s="127" customFormat="1" ht="36.75" customHeight="1">
      <c r="A79" s="128" t="s">
        <v>136</v>
      </c>
      <c r="B79" s="129"/>
      <c r="C79" s="130"/>
      <c r="D79" s="131" t="s">
        <v>135</v>
      </c>
      <c r="E79" s="240">
        <f t="shared" si="3"/>
        <v>6697950</v>
      </c>
      <c r="F79" s="132">
        <f aca="true" t="shared" si="15" ref="F79:P79">F78</f>
        <v>6697950</v>
      </c>
      <c r="G79" s="132">
        <f t="shared" si="15"/>
        <v>4807000</v>
      </c>
      <c r="H79" s="132">
        <f t="shared" si="15"/>
        <v>476650</v>
      </c>
      <c r="I79" s="132">
        <f t="shared" si="15"/>
        <v>0</v>
      </c>
      <c r="J79" s="132">
        <f t="shared" si="15"/>
        <v>80000</v>
      </c>
      <c r="K79" s="132">
        <f t="shared" si="15"/>
        <v>0</v>
      </c>
      <c r="L79" s="132">
        <f t="shared" si="15"/>
        <v>0</v>
      </c>
      <c r="M79" s="132">
        <f t="shared" si="15"/>
        <v>80000</v>
      </c>
      <c r="N79" s="132">
        <f t="shared" si="15"/>
        <v>21100</v>
      </c>
      <c r="O79" s="132">
        <f t="shared" si="15"/>
        <v>2000</v>
      </c>
      <c r="P79" s="132">
        <f t="shared" si="15"/>
        <v>0</v>
      </c>
      <c r="Q79" s="132">
        <f t="shared" si="14"/>
        <v>6777950</v>
      </c>
    </row>
    <row r="80" spans="1:17" s="121" customFormat="1" ht="82.5" customHeight="1">
      <c r="A80" s="114" t="s">
        <v>134</v>
      </c>
      <c r="B80" s="114" t="s">
        <v>133</v>
      </c>
      <c r="C80" s="120" t="s">
        <v>32</v>
      </c>
      <c r="D80" s="115" t="s">
        <v>132</v>
      </c>
      <c r="E80" s="116">
        <f t="shared" si="3"/>
        <v>340050</v>
      </c>
      <c r="F80" s="117">
        <v>340050</v>
      </c>
      <c r="G80" s="117">
        <v>269300</v>
      </c>
      <c r="H80" s="117">
        <v>0</v>
      </c>
      <c r="I80" s="117">
        <v>0</v>
      </c>
      <c r="J80" s="116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6">
        <f t="shared" si="14"/>
        <v>340050</v>
      </c>
    </row>
    <row r="81" spans="1:17" s="121" customFormat="1" ht="34.5" customHeight="1">
      <c r="A81" s="114" t="s">
        <v>131</v>
      </c>
      <c r="B81" s="114" t="s">
        <v>130</v>
      </c>
      <c r="C81" s="120" t="s">
        <v>129</v>
      </c>
      <c r="D81" s="115" t="s">
        <v>358</v>
      </c>
      <c r="E81" s="116">
        <f t="shared" si="3"/>
        <v>889000</v>
      </c>
      <c r="F81" s="117">
        <v>889000</v>
      </c>
      <c r="G81" s="117">
        <v>647400</v>
      </c>
      <c r="H81" s="117">
        <v>89300</v>
      </c>
      <c r="I81" s="117">
        <v>0</v>
      </c>
      <c r="J81" s="116">
        <v>50000</v>
      </c>
      <c r="K81" s="117">
        <v>0</v>
      </c>
      <c r="L81" s="117">
        <v>0</v>
      </c>
      <c r="M81" s="117">
        <v>50000</v>
      </c>
      <c r="N81" s="117">
        <v>19500</v>
      </c>
      <c r="O81" s="117">
        <v>0</v>
      </c>
      <c r="P81" s="117">
        <v>0</v>
      </c>
      <c r="Q81" s="116">
        <f t="shared" si="14"/>
        <v>939000</v>
      </c>
    </row>
    <row r="82" spans="1:17" s="121" customFormat="1" ht="30.75" customHeight="1">
      <c r="A82" s="114" t="s">
        <v>128</v>
      </c>
      <c r="B82" s="114" t="s">
        <v>127</v>
      </c>
      <c r="C82" s="120" t="s">
        <v>126</v>
      </c>
      <c r="D82" s="115" t="s">
        <v>125</v>
      </c>
      <c r="E82" s="116">
        <f t="shared" si="3"/>
        <v>1659050</v>
      </c>
      <c r="F82" s="117">
        <v>1659050</v>
      </c>
      <c r="G82" s="117">
        <v>1205400</v>
      </c>
      <c r="H82" s="117">
        <v>115550</v>
      </c>
      <c r="I82" s="117">
        <v>0</v>
      </c>
      <c r="J82" s="116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6">
        <f t="shared" si="14"/>
        <v>1659050</v>
      </c>
    </row>
    <row r="83" spans="1:17" s="121" customFormat="1" ht="63.75" customHeight="1">
      <c r="A83" s="114" t="s">
        <v>124</v>
      </c>
      <c r="B83" s="114" t="s">
        <v>90</v>
      </c>
      <c r="C83" s="120" t="s">
        <v>89</v>
      </c>
      <c r="D83" s="115" t="s">
        <v>88</v>
      </c>
      <c r="E83" s="116">
        <f t="shared" si="3"/>
        <v>3506400</v>
      </c>
      <c r="F83" s="117">
        <v>3506400</v>
      </c>
      <c r="G83" s="117">
        <v>2447800</v>
      </c>
      <c r="H83" s="117">
        <v>271800</v>
      </c>
      <c r="I83" s="117">
        <v>0</v>
      </c>
      <c r="J83" s="116">
        <v>30000</v>
      </c>
      <c r="K83" s="117">
        <v>0</v>
      </c>
      <c r="L83" s="117">
        <v>0</v>
      </c>
      <c r="M83" s="117">
        <v>30000</v>
      </c>
      <c r="N83" s="117">
        <v>1600</v>
      </c>
      <c r="O83" s="117">
        <v>2000</v>
      </c>
      <c r="P83" s="117">
        <v>0</v>
      </c>
      <c r="Q83" s="116">
        <f t="shared" si="14"/>
        <v>3536400</v>
      </c>
    </row>
    <row r="84" spans="1:17" s="121" customFormat="1" ht="48" customHeight="1">
      <c r="A84" s="114" t="s">
        <v>123</v>
      </c>
      <c r="B84" s="114" t="s">
        <v>122</v>
      </c>
      <c r="C84" s="120" t="s">
        <v>121</v>
      </c>
      <c r="D84" s="115" t="s">
        <v>120</v>
      </c>
      <c r="E84" s="116">
        <f t="shared" si="3"/>
        <v>303450</v>
      </c>
      <c r="F84" s="117">
        <v>303450</v>
      </c>
      <c r="G84" s="117">
        <v>237100</v>
      </c>
      <c r="H84" s="117">
        <v>0</v>
      </c>
      <c r="I84" s="117">
        <v>0</v>
      </c>
      <c r="J84" s="116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6">
        <f>E84+J84</f>
        <v>303450</v>
      </c>
    </row>
    <row r="85" spans="1:17" s="121" customFormat="1" ht="81.75" customHeight="1" hidden="1">
      <c r="A85" s="114" t="s">
        <v>294</v>
      </c>
      <c r="B85" s="114" t="s">
        <v>230</v>
      </c>
      <c r="C85" s="120" t="s">
        <v>162</v>
      </c>
      <c r="D85" s="115" t="s">
        <v>229</v>
      </c>
      <c r="E85" s="116">
        <f>F85</f>
        <v>0</v>
      </c>
      <c r="F85" s="117">
        <v>0</v>
      </c>
      <c r="G85" s="117">
        <v>0</v>
      </c>
      <c r="H85" s="117">
        <v>0</v>
      </c>
      <c r="I85" s="117">
        <v>0</v>
      </c>
      <c r="J85" s="116">
        <f aca="true" t="shared" si="16" ref="J85:P85">J87+J86</f>
        <v>0</v>
      </c>
      <c r="K85" s="117">
        <f t="shared" si="16"/>
        <v>0</v>
      </c>
      <c r="L85" s="117">
        <f t="shared" si="16"/>
        <v>0</v>
      </c>
      <c r="M85" s="117">
        <f t="shared" si="16"/>
        <v>0</v>
      </c>
      <c r="N85" s="117">
        <f t="shared" si="16"/>
        <v>0</v>
      </c>
      <c r="O85" s="117">
        <f t="shared" si="16"/>
        <v>0</v>
      </c>
      <c r="P85" s="117">
        <f t="shared" si="16"/>
        <v>0</v>
      </c>
      <c r="Q85" s="116">
        <f>E85+J85</f>
        <v>0</v>
      </c>
    </row>
    <row r="86" spans="1:17" s="121" customFormat="1" ht="119.25" customHeight="1" hidden="1">
      <c r="A86" s="114"/>
      <c r="B86" s="114"/>
      <c r="C86" s="120"/>
      <c r="D86" s="122" t="s">
        <v>298</v>
      </c>
      <c r="E86" s="202">
        <f>F86</f>
        <v>0</v>
      </c>
      <c r="F86" s="123">
        <v>0</v>
      </c>
      <c r="G86" s="123">
        <v>0</v>
      </c>
      <c r="H86" s="123">
        <v>0</v>
      </c>
      <c r="I86" s="123">
        <v>0</v>
      </c>
      <c r="J86" s="123"/>
      <c r="K86" s="123"/>
      <c r="L86" s="123"/>
      <c r="M86" s="123"/>
      <c r="N86" s="123"/>
      <c r="O86" s="123"/>
      <c r="P86" s="123"/>
      <c r="Q86" s="116">
        <f>E86+J86</f>
        <v>0</v>
      </c>
    </row>
    <row r="87" spans="1:17" s="121" customFormat="1" ht="100.5" customHeight="1" hidden="1">
      <c r="A87" s="114"/>
      <c r="B87" s="114"/>
      <c r="C87" s="120"/>
      <c r="D87" s="122" t="s">
        <v>256</v>
      </c>
      <c r="E87" s="202">
        <f>F87</f>
        <v>0</v>
      </c>
      <c r="F87" s="123">
        <v>0</v>
      </c>
      <c r="G87" s="123">
        <v>0</v>
      </c>
      <c r="H87" s="123">
        <v>0</v>
      </c>
      <c r="I87" s="123">
        <v>0</v>
      </c>
      <c r="J87" s="123"/>
      <c r="K87" s="123"/>
      <c r="L87" s="123"/>
      <c r="M87" s="123"/>
      <c r="N87" s="123"/>
      <c r="O87" s="123"/>
      <c r="P87" s="123"/>
      <c r="Q87" s="116">
        <f>E87+J87</f>
        <v>0</v>
      </c>
    </row>
    <row r="88" spans="1:17" s="110" customFormat="1" ht="16.5">
      <c r="A88" s="129" t="s">
        <v>225</v>
      </c>
      <c r="B88" s="129" t="s">
        <v>225</v>
      </c>
      <c r="C88" s="130" t="s">
        <v>225</v>
      </c>
      <c r="D88" s="132" t="s">
        <v>321</v>
      </c>
      <c r="E88" s="132">
        <f aca="true" t="shared" si="17" ref="E88:P88">E15+E52+E78</f>
        <v>88342849.21</v>
      </c>
      <c r="F88" s="132">
        <f t="shared" si="17"/>
        <v>87642849.21</v>
      </c>
      <c r="G88" s="132">
        <f t="shared" si="17"/>
        <v>45534831.16</v>
      </c>
      <c r="H88" s="132">
        <f t="shared" si="17"/>
        <v>6485650</v>
      </c>
      <c r="I88" s="132">
        <f t="shared" si="17"/>
        <v>700000</v>
      </c>
      <c r="J88" s="132">
        <f t="shared" si="17"/>
        <v>3701947.17</v>
      </c>
      <c r="K88" s="132">
        <f t="shared" si="17"/>
        <v>2546714</v>
      </c>
      <c r="L88" s="132">
        <f t="shared" si="17"/>
        <v>2059229</v>
      </c>
      <c r="M88" s="132">
        <f t="shared" si="17"/>
        <v>1125233.17</v>
      </c>
      <c r="N88" s="132">
        <f t="shared" si="17"/>
        <v>127400</v>
      </c>
      <c r="O88" s="132">
        <f t="shared" si="17"/>
        <v>193050</v>
      </c>
      <c r="P88" s="132">
        <f t="shared" si="17"/>
        <v>2576714</v>
      </c>
      <c r="Q88" s="132">
        <f t="shared" si="14"/>
        <v>92044796.38</v>
      </c>
    </row>
    <row r="89" s="110" customFormat="1" ht="15.75"/>
    <row r="90" s="110" customFormat="1" ht="15.75">
      <c r="L90" s="174"/>
    </row>
    <row r="91" spans="2:12" s="110" customFormat="1" ht="18.75">
      <c r="B91" s="341" t="s">
        <v>295</v>
      </c>
      <c r="C91" s="341"/>
      <c r="D91" s="341"/>
      <c r="I91" s="30"/>
      <c r="J91" s="336" t="s">
        <v>296</v>
      </c>
      <c r="K91" s="336"/>
      <c r="L91" s="336"/>
    </row>
  </sheetData>
  <sheetProtection/>
  <mergeCells count="31">
    <mergeCell ref="A7:B7"/>
    <mergeCell ref="M2:Q2"/>
    <mergeCell ref="M3:P3"/>
    <mergeCell ref="D5:N5"/>
    <mergeCell ref="F11:F13"/>
    <mergeCell ref="G11:H11"/>
    <mergeCell ref="K12:K13"/>
    <mergeCell ref="J10:P10"/>
    <mergeCell ref="M1:N1"/>
    <mergeCell ref="P11:P13"/>
    <mergeCell ref="Q10:Q13"/>
    <mergeCell ref="A6:Q6"/>
    <mergeCell ref="A10:A13"/>
    <mergeCell ref="B10:B13"/>
    <mergeCell ref="O12:O13"/>
    <mergeCell ref="A8:B8"/>
    <mergeCell ref="M11:M13"/>
    <mergeCell ref="K11:L11"/>
    <mergeCell ref="B91:D91"/>
    <mergeCell ref="C10:C13"/>
    <mergeCell ref="D10:D13"/>
    <mergeCell ref="G12:G13"/>
    <mergeCell ref="H12:H13"/>
    <mergeCell ref="N12:N13"/>
    <mergeCell ref="E10:I10"/>
    <mergeCell ref="J91:L91"/>
    <mergeCell ref="J11:J13"/>
    <mergeCell ref="E11:E13"/>
    <mergeCell ref="N11:O11"/>
    <mergeCell ref="L12:L13"/>
    <mergeCell ref="I11:I13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L4" sqref="L4:P4"/>
    </sheetView>
  </sheetViews>
  <sheetFormatPr defaultColWidth="9.00390625" defaultRowHeight="12.75"/>
  <cols>
    <col min="1" max="3" width="12.00390625" style="223" customWidth="1"/>
    <col min="4" max="4" width="40.75390625" style="223" customWidth="1"/>
    <col min="5" max="5" width="12.375" style="223" customWidth="1"/>
    <col min="6" max="6" width="11.375" style="223" customWidth="1"/>
    <col min="7" max="7" width="9.375" style="223" bestFit="1" customWidth="1"/>
    <col min="8" max="8" width="11.375" style="223" customWidth="1"/>
    <col min="9" max="9" width="9.375" style="223" bestFit="1" customWidth="1"/>
    <col min="10" max="10" width="10.875" style="223" customWidth="1"/>
    <col min="11" max="11" width="9.375" style="223" bestFit="1" customWidth="1"/>
    <col min="12" max="12" width="11.00390625" style="223" customWidth="1"/>
    <col min="13" max="13" width="11.25390625" style="223" customWidth="1"/>
    <col min="14" max="14" width="11.625" style="223" customWidth="1"/>
    <col min="15" max="15" width="9.375" style="223" bestFit="1" customWidth="1"/>
    <col min="16" max="16" width="10.875" style="223" customWidth="1"/>
    <col min="17" max="16384" width="9.125" style="223" customWidth="1"/>
  </cols>
  <sheetData>
    <row r="1" spans="1:16" s="27" customFormat="1" ht="15.75">
      <c r="A1" s="27" t="s">
        <v>119</v>
      </c>
      <c r="L1" s="361" t="s">
        <v>177</v>
      </c>
      <c r="M1" s="361"/>
      <c r="N1" s="361"/>
      <c r="O1" s="206"/>
      <c r="P1" s="133"/>
    </row>
    <row r="2" spans="12:17" s="27" customFormat="1" ht="32.25" customHeight="1">
      <c r="L2" s="329" t="s">
        <v>421</v>
      </c>
      <c r="M2" s="329"/>
      <c r="N2" s="329"/>
      <c r="O2" s="329"/>
      <c r="P2" s="329"/>
      <c r="Q2" s="329"/>
    </row>
    <row r="3" spans="6:16" s="27" customFormat="1" ht="15.75">
      <c r="F3" s="162"/>
      <c r="L3" s="328">
        <v>43977</v>
      </c>
      <c r="M3" s="328"/>
      <c r="N3" s="328"/>
      <c r="O3" s="328"/>
      <c r="P3" s="206"/>
    </row>
    <row r="4" spans="12:16" s="27" customFormat="1" ht="16.5" customHeight="1">
      <c r="L4" s="329"/>
      <c r="M4" s="329"/>
      <c r="N4" s="329"/>
      <c r="O4" s="329"/>
      <c r="P4" s="329"/>
    </row>
    <row r="5" spans="13:14" s="27" customFormat="1" ht="13.5" customHeight="1">
      <c r="M5" s="361"/>
      <c r="N5" s="361"/>
    </row>
    <row r="6" spans="13:14" s="27" customFormat="1" ht="15.75">
      <c r="M6" s="206"/>
      <c r="N6" s="206"/>
    </row>
    <row r="7" spans="1:16" s="27" customFormat="1" ht="18.75">
      <c r="A7" s="362" t="s">
        <v>351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</row>
    <row r="8" spans="1:16" s="27" customFormat="1" ht="15.7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s="27" customFormat="1" ht="15.75">
      <c r="A9" s="344">
        <v>25530000000</v>
      </c>
      <c r="B9" s="344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s="27" customFormat="1" ht="15.75">
      <c r="A10" s="364" t="s">
        <v>302</v>
      </c>
      <c r="B10" s="364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</row>
    <row r="11" ht="12.75">
      <c r="P11" s="226" t="s">
        <v>240</v>
      </c>
    </row>
    <row r="12" spans="1:16" ht="12.75" customHeight="1">
      <c r="A12" s="342" t="s">
        <v>304</v>
      </c>
      <c r="B12" s="342" t="s">
        <v>303</v>
      </c>
      <c r="C12" s="342" t="s">
        <v>199</v>
      </c>
      <c r="D12" s="342" t="s">
        <v>305</v>
      </c>
      <c r="E12" s="358" t="s">
        <v>37</v>
      </c>
      <c r="F12" s="359"/>
      <c r="G12" s="359"/>
      <c r="H12" s="360"/>
      <c r="I12" s="358" t="s">
        <v>36</v>
      </c>
      <c r="J12" s="359"/>
      <c r="K12" s="359"/>
      <c r="L12" s="360"/>
      <c r="M12" s="353" t="s">
        <v>308</v>
      </c>
      <c r="N12" s="354"/>
      <c r="O12" s="354"/>
      <c r="P12" s="355"/>
    </row>
    <row r="13" spans="1:16" ht="12.75" customHeight="1">
      <c r="A13" s="342"/>
      <c r="B13" s="342"/>
      <c r="C13" s="342"/>
      <c r="D13" s="342"/>
      <c r="E13" s="357" t="s">
        <v>24</v>
      </c>
      <c r="F13" s="358" t="s">
        <v>25</v>
      </c>
      <c r="G13" s="360"/>
      <c r="H13" s="356" t="s">
        <v>307</v>
      </c>
      <c r="I13" s="357" t="s">
        <v>24</v>
      </c>
      <c r="J13" s="358" t="s">
        <v>25</v>
      </c>
      <c r="K13" s="360"/>
      <c r="L13" s="356" t="s">
        <v>307</v>
      </c>
      <c r="M13" s="356" t="s">
        <v>24</v>
      </c>
      <c r="N13" s="353" t="s">
        <v>25</v>
      </c>
      <c r="O13" s="355"/>
      <c r="P13" s="356" t="s">
        <v>307</v>
      </c>
    </row>
    <row r="14" spans="1:16" ht="12.75">
      <c r="A14" s="342"/>
      <c r="B14" s="342"/>
      <c r="C14" s="342"/>
      <c r="D14" s="342"/>
      <c r="E14" s="357"/>
      <c r="F14" s="357" t="s">
        <v>184</v>
      </c>
      <c r="G14" s="357" t="s">
        <v>203</v>
      </c>
      <c r="H14" s="357"/>
      <c r="I14" s="357"/>
      <c r="J14" s="357" t="s">
        <v>184</v>
      </c>
      <c r="K14" s="357" t="s">
        <v>203</v>
      </c>
      <c r="L14" s="357"/>
      <c r="M14" s="357"/>
      <c r="N14" s="356" t="s">
        <v>184</v>
      </c>
      <c r="O14" s="356" t="s">
        <v>203</v>
      </c>
      <c r="P14" s="357"/>
    </row>
    <row r="15" spans="1:16" ht="53.25" customHeight="1">
      <c r="A15" s="342"/>
      <c r="B15" s="342"/>
      <c r="C15" s="342"/>
      <c r="D15" s="342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</row>
    <row r="16" spans="1:16" ht="12.75">
      <c r="A16" s="224">
        <v>1</v>
      </c>
      <c r="B16" s="224">
        <v>2</v>
      </c>
      <c r="C16" s="224">
        <v>3</v>
      </c>
      <c r="D16" s="224">
        <v>4</v>
      </c>
      <c r="E16" s="224">
        <v>5</v>
      </c>
      <c r="F16" s="224">
        <v>6</v>
      </c>
      <c r="G16" s="224">
        <v>7</v>
      </c>
      <c r="H16" s="225">
        <v>8</v>
      </c>
      <c r="I16" s="224">
        <v>9</v>
      </c>
      <c r="J16" s="224">
        <v>10</v>
      </c>
      <c r="K16" s="224">
        <v>11</v>
      </c>
      <c r="L16" s="225">
        <v>12</v>
      </c>
      <c r="M16" s="225">
        <v>13</v>
      </c>
      <c r="N16" s="225">
        <v>14</v>
      </c>
      <c r="O16" s="225">
        <v>15</v>
      </c>
      <c r="P16" s="225">
        <v>16</v>
      </c>
    </row>
    <row r="17" spans="1:16" s="239" customFormat="1" ht="15.75">
      <c r="A17" s="242" t="s">
        <v>41</v>
      </c>
      <c r="B17" s="243"/>
      <c r="C17" s="243"/>
      <c r="D17" s="244" t="s">
        <v>169</v>
      </c>
      <c r="E17" s="245">
        <v>100000</v>
      </c>
      <c r="F17" s="245">
        <v>14000</v>
      </c>
      <c r="G17" s="245">
        <v>0</v>
      </c>
      <c r="H17" s="246">
        <v>114000</v>
      </c>
      <c r="I17" s="245">
        <v>0</v>
      </c>
      <c r="J17" s="245">
        <v>-14000</v>
      </c>
      <c r="K17" s="245">
        <v>0</v>
      </c>
      <c r="L17" s="246">
        <v>-14000</v>
      </c>
      <c r="M17" s="246">
        <v>100000</v>
      </c>
      <c r="N17" s="246">
        <v>0</v>
      </c>
      <c r="O17" s="246">
        <v>0</v>
      </c>
      <c r="P17" s="246">
        <v>100000</v>
      </c>
    </row>
    <row r="18" spans="1:16" s="239" customFormat="1" ht="15.75">
      <c r="A18" s="242" t="s">
        <v>40</v>
      </c>
      <c r="B18" s="243"/>
      <c r="C18" s="243"/>
      <c r="D18" s="244" t="s">
        <v>170</v>
      </c>
      <c r="E18" s="245">
        <v>100000</v>
      </c>
      <c r="F18" s="245">
        <v>14000</v>
      </c>
      <c r="G18" s="245">
        <v>0</v>
      </c>
      <c r="H18" s="246">
        <v>114000</v>
      </c>
      <c r="I18" s="245">
        <v>0</v>
      </c>
      <c r="J18" s="245">
        <v>-14000</v>
      </c>
      <c r="K18" s="245">
        <v>0</v>
      </c>
      <c r="L18" s="246">
        <v>-14000</v>
      </c>
      <c r="M18" s="246">
        <v>100000</v>
      </c>
      <c r="N18" s="246">
        <v>0</v>
      </c>
      <c r="O18" s="246">
        <v>0</v>
      </c>
      <c r="P18" s="246">
        <v>100000</v>
      </c>
    </row>
    <row r="19" spans="1:16" s="239" customFormat="1" ht="47.25">
      <c r="A19" s="242" t="s">
        <v>60</v>
      </c>
      <c r="B19" s="242" t="s">
        <v>59</v>
      </c>
      <c r="C19" s="242" t="s">
        <v>16</v>
      </c>
      <c r="D19" s="244" t="s">
        <v>219</v>
      </c>
      <c r="E19" s="245">
        <v>100000</v>
      </c>
      <c r="F19" s="245">
        <v>14000</v>
      </c>
      <c r="G19" s="245">
        <v>0</v>
      </c>
      <c r="H19" s="246">
        <v>114000</v>
      </c>
      <c r="I19" s="245">
        <v>0</v>
      </c>
      <c r="J19" s="245">
        <v>0</v>
      </c>
      <c r="K19" s="245">
        <v>0</v>
      </c>
      <c r="L19" s="246">
        <v>0</v>
      </c>
      <c r="M19" s="246">
        <v>100000</v>
      </c>
      <c r="N19" s="246">
        <v>14000</v>
      </c>
      <c r="O19" s="246">
        <v>0</v>
      </c>
      <c r="P19" s="246">
        <v>114000</v>
      </c>
    </row>
    <row r="20" spans="1:16" s="239" customFormat="1" ht="15.75">
      <c r="A20" s="247"/>
      <c r="B20" s="248" t="s">
        <v>35</v>
      </c>
      <c r="C20" s="247"/>
      <c r="D20" s="249" t="s">
        <v>34</v>
      </c>
      <c r="E20" s="250">
        <v>100000</v>
      </c>
      <c r="F20" s="250">
        <v>14000</v>
      </c>
      <c r="G20" s="250">
        <v>0</v>
      </c>
      <c r="H20" s="251">
        <v>114000</v>
      </c>
      <c r="I20" s="250">
        <v>0</v>
      </c>
      <c r="J20" s="250">
        <v>0</v>
      </c>
      <c r="K20" s="250">
        <v>0</v>
      </c>
      <c r="L20" s="251">
        <v>0</v>
      </c>
      <c r="M20" s="251">
        <v>100000</v>
      </c>
      <c r="N20" s="251">
        <v>14000</v>
      </c>
      <c r="O20" s="251">
        <v>0</v>
      </c>
      <c r="P20" s="251">
        <v>114000</v>
      </c>
    </row>
    <row r="21" spans="1:16" s="239" customFormat="1" ht="47.25">
      <c r="A21" s="242" t="s">
        <v>334</v>
      </c>
      <c r="B21" s="242" t="s">
        <v>335</v>
      </c>
      <c r="C21" s="242" t="s">
        <v>16</v>
      </c>
      <c r="D21" s="244" t="s">
        <v>336</v>
      </c>
      <c r="E21" s="245">
        <v>0</v>
      </c>
      <c r="F21" s="245">
        <v>0</v>
      </c>
      <c r="G21" s="245">
        <v>0</v>
      </c>
      <c r="H21" s="246">
        <v>0</v>
      </c>
      <c r="I21" s="245">
        <v>0</v>
      </c>
      <c r="J21" s="245">
        <v>-14000</v>
      </c>
      <c r="K21" s="245">
        <v>0</v>
      </c>
      <c r="L21" s="246">
        <v>-14000</v>
      </c>
      <c r="M21" s="246">
        <v>0</v>
      </c>
      <c r="N21" s="246">
        <v>-14000</v>
      </c>
      <c r="O21" s="246">
        <v>0</v>
      </c>
      <c r="P21" s="246">
        <v>-14000</v>
      </c>
    </row>
    <row r="22" spans="1:16" ht="15.75">
      <c r="A22" s="247"/>
      <c r="B22" s="248" t="s">
        <v>337</v>
      </c>
      <c r="C22" s="247"/>
      <c r="D22" s="249" t="s">
        <v>338</v>
      </c>
      <c r="E22" s="250">
        <v>0</v>
      </c>
      <c r="F22" s="250">
        <v>0</v>
      </c>
      <c r="G22" s="250">
        <v>0</v>
      </c>
      <c r="H22" s="251">
        <v>0</v>
      </c>
      <c r="I22" s="250">
        <v>0</v>
      </c>
      <c r="J22" s="250">
        <v>-14000</v>
      </c>
      <c r="K22" s="250">
        <v>0</v>
      </c>
      <c r="L22" s="251">
        <v>-14000</v>
      </c>
      <c r="M22" s="251">
        <v>0</v>
      </c>
      <c r="N22" s="251">
        <v>-14000</v>
      </c>
      <c r="O22" s="251">
        <v>0</v>
      </c>
      <c r="P22" s="251">
        <v>-14000</v>
      </c>
    </row>
    <row r="23" spans="1:16" ht="15.75">
      <c r="A23" s="252" t="s">
        <v>306</v>
      </c>
      <c r="B23" s="252" t="s">
        <v>306</v>
      </c>
      <c r="C23" s="252" t="s">
        <v>306</v>
      </c>
      <c r="D23" s="253" t="s">
        <v>202</v>
      </c>
      <c r="E23" s="246">
        <v>100000</v>
      </c>
      <c r="F23" s="246">
        <v>14000</v>
      </c>
      <c r="G23" s="246">
        <v>0</v>
      </c>
      <c r="H23" s="246">
        <v>114000</v>
      </c>
      <c r="I23" s="246">
        <v>0</v>
      </c>
      <c r="J23" s="246">
        <v>-14000</v>
      </c>
      <c r="K23" s="246">
        <v>0</v>
      </c>
      <c r="L23" s="246">
        <v>-14000</v>
      </c>
      <c r="M23" s="246">
        <v>100000</v>
      </c>
      <c r="N23" s="246">
        <v>0</v>
      </c>
      <c r="O23" s="246">
        <v>0</v>
      </c>
      <c r="P23" s="246">
        <v>100000</v>
      </c>
    </row>
    <row r="24" spans="1:16" s="257" customFormat="1" ht="15.75">
      <c r="A24" s="254"/>
      <c r="B24" s="254"/>
      <c r="C24" s="254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</row>
    <row r="25" spans="2:12" s="110" customFormat="1" ht="18.75">
      <c r="B25" s="341" t="s">
        <v>295</v>
      </c>
      <c r="C25" s="341"/>
      <c r="D25" s="341"/>
      <c r="I25" s="30"/>
      <c r="J25" s="336" t="s">
        <v>296</v>
      </c>
      <c r="K25" s="336"/>
      <c r="L25" s="336"/>
    </row>
  </sheetData>
  <sheetProtection/>
  <mergeCells count="32">
    <mergeCell ref="L3:O3"/>
    <mergeCell ref="B25:D25"/>
    <mergeCell ref="J25:L25"/>
    <mergeCell ref="L2:Q2"/>
    <mergeCell ref="L4:P4"/>
    <mergeCell ref="M5:N5"/>
    <mergeCell ref="A7:P7"/>
    <mergeCell ref="A9:B9"/>
    <mergeCell ref="A10:B10"/>
    <mergeCell ref="H13:H15"/>
    <mergeCell ref="L1:N1"/>
    <mergeCell ref="A12:A15"/>
    <mergeCell ref="B12:B15"/>
    <mergeCell ref="C12:C15"/>
    <mergeCell ref="D12:D15"/>
    <mergeCell ref="E12:H12"/>
    <mergeCell ref="E13:E15"/>
    <mergeCell ref="F13:G13"/>
    <mergeCell ref="F14:F15"/>
    <mergeCell ref="G14:G15"/>
    <mergeCell ref="I12:L12"/>
    <mergeCell ref="I13:I15"/>
    <mergeCell ref="J13:K13"/>
    <mergeCell ref="J14:J15"/>
    <mergeCell ref="K14:K15"/>
    <mergeCell ref="L13:L15"/>
    <mergeCell ref="M12:P12"/>
    <mergeCell ref="M13:M15"/>
    <mergeCell ref="N13:O13"/>
    <mergeCell ref="N14:N15"/>
    <mergeCell ref="O14:O15"/>
    <mergeCell ref="P13:P15"/>
  </mergeCells>
  <printOptions/>
  <pageMargins left="0.1968503937007874" right="0.1968503937007874" top="0.3937007874015748" bottom="0.3937007874015748" header="0" footer="0"/>
  <pageSetup fitToHeight="500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2"/>
  <sheetViews>
    <sheetView zoomScalePageLayoutView="0" workbookViewId="0" topLeftCell="A4">
      <selection activeCell="Q18" sqref="Q18"/>
    </sheetView>
  </sheetViews>
  <sheetFormatPr defaultColWidth="8.75390625" defaultRowHeight="12.75"/>
  <cols>
    <col min="1" max="1" width="11.875" style="29" customWidth="1"/>
    <col min="2" max="2" width="16.375" style="29" customWidth="1"/>
    <col min="3" max="4" width="5.125" style="29" customWidth="1"/>
    <col min="5" max="5" width="10.625" style="29" customWidth="1"/>
    <col min="6" max="6" width="10.125" style="29" customWidth="1"/>
    <col min="7" max="7" width="10.00390625" style="29" customWidth="1"/>
    <col min="8" max="8" width="6.625" style="29" hidden="1" customWidth="1"/>
    <col min="9" max="9" width="5.125" style="29" hidden="1" customWidth="1"/>
    <col min="10" max="10" width="5.75390625" style="29" hidden="1" customWidth="1"/>
    <col min="11" max="11" width="11.875" style="29" customWidth="1"/>
    <col min="12" max="13" width="11.25390625" style="29" customWidth="1"/>
    <col min="14" max="14" width="10.75390625" style="29" customWidth="1"/>
    <col min="15" max="15" width="11.125" style="29" customWidth="1"/>
    <col min="16" max="17" width="8.75390625" style="29" customWidth="1"/>
    <col min="18" max="18" width="11.00390625" style="29" customWidth="1"/>
    <col min="19" max="20" width="10.625" style="29" customWidth="1"/>
    <col min="21" max="21" width="10.125" style="29" customWidth="1"/>
    <col min="22" max="22" width="9.375" style="29" customWidth="1"/>
    <col min="23" max="23" width="8.875" style="29" customWidth="1"/>
    <col min="24" max="24" width="8.75390625" style="29" customWidth="1"/>
    <col min="25" max="25" width="8.875" style="29" customWidth="1"/>
    <col min="26" max="26" width="9.75390625" style="29" customWidth="1"/>
    <col min="27" max="27" width="11.00390625" style="29" customWidth="1"/>
    <col min="28" max="28" width="0.2421875" style="29" hidden="1" customWidth="1"/>
    <col min="29" max="29" width="11.125" style="29" customWidth="1"/>
    <col min="30" max="30" width="4.875" style="29" customWidth="1"/>
    <col min="31" max="31" width="5.875" style="29" customWidth="1"/>
    <col min="32" max="32" width="5.625" style="29" customWidth="1"/>
    <col min="33" max="33" width="13.00390625" style="29" customWidth="1"/>
    <col min="34" max="16384" width="8.75390625" style="29" customWidth="1"/>
  </cols>
  <sheetData>
    <row r="1" spans="1:33" ht="16.5" customHeight="1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Y1" s="361" t="s">
        <v>178</v>
      </c>
      <c r="Z1" s="361"/>
      <c r="AA1" s="361"/>
      <c r="AB1" s="107"/>
      <c r="AC1" s="195"/>
      <c r="AD1" s="189"/>
      <c r="AE1" s="107"/>
      <c r="AF1" s="133"/>
      <c r="AG1" s="37"/>
    </row>
    <row r="2" spans="1:33" ht="31.5" customHeight="1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Y2" s="329" t="s">
        <v>422</v>
      </c>
      <c r="Z2" s="329"/>
      <c r="AA2" s="329"/>
      <c r="AB2" s="329"/>
      <c r="AC2" s="329"/>
      <c r="AD2" s="329"/>
      <c r="AE2" s="329"/>
      <c r="AF2" s="329"/>
      <c r="AG2" s="329"/>
    </row>
    <row r="3" spans="1:33" ht="16.5" customHeight="1">
      <c r="A3" s="38"/>
      <c r="B3" s="38"/>
      <c r="C3" s="36"/>
      <c r="D3" s="36"/>
      <c r="E3" s="36"/>
      <c r="F3" s="36"/>
      <c r="G3" s="36"/>
      <c r="H3" s="36"/>
      <c r="I3" s="36"/>
      <c r="J3" s="36"/>
      <c r="K3" s="36"/>
      <c r="Y3" s="328">
        <v>43977</v>
      </c>
      <c r="Z3" s="328"/>
      <c r="AA3" s="328"/>
      <c r="AB3" s="328"/>
      <c r="AC3" s="161"/>
      <c r="AD3" s="161"/>
      <c r="AE3" s="161"/>
      <c r="AF3" s="161"/>
      <c r="AG3" s="37"/>
    </row>
    <row r="4" spans="1:33" ht="24" customHeight="1">
      <c r="A4" s="38"/>
      <c r="B4" s="38"/>
      <c r="C4" s="404"/>
      <c r="D4" s="404"/>
      <c r="E4" s="168"/>
      <c r="F4" s="168"/>
      <c r="G4" s="168"/>
      <c r="H4" s="168"/>
      <c r="I4" s="168"/>
      <c r="J4" s="168"/>
      <c r="K4" s="36"/>
      <c r="Y4" s="377"/>
      <c r="Z4" s="377"/>
      <c r="AA4" s="377"/>
      <c r="AB4" s="377"/>
      <c r="AC4" s="377"/>
      <c r="AD4" s="377"/>
      <c r="AE4" s="377"/>
      <c r="AF4" s="377"/>
      <c r="AG4" s="37"/>
    </row>
    <row r="5" spans="1:33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59"/>
      <c r="AB5" s="59"/>
      <c r="AC5" s="59"/>
      <c r="AD5" s="59"/>
      <c r="AE5" s="59"/>
      <c r="AF5" s="59"/>
      <c r="AG5" s="36"/>
    </row>
    <row r="6" spans="1:3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ht="37.5" customHeight="1">
      <c r="A8" s="405" t="s">
        <v>309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</row>
    <row r="9" spans="1:33" ht="28.5" customHeight="1">
      <c r="A9" s="344">
        <v>25530000000</v>
      </c>
      <c r="B9" s="34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</row>
    <row r="10" spans="1:33" ht="16.5" customHeight="1">
      <c r="A10" s="364" t="s">
        <v>302</v>
      </c>
      <c r="B10" s="364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</row>
    <row r="11" spans="1:33" ht="22.5">
      <c r="A11" s="39"/>
      <c r="B11" s="36"/>
      <c r="C11" s="41"/>
      <c r="D11" s="42"/>
      <c r="E11" s="42"/>
      <c r="F11" s="42"/>
      <c r="G11" s="42"/>
      <c r="H11" s="42"/>
      <c r="I11" s="42"/>
      <c r="J11" s="42"/>
      <c r="K11" s="4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42"/>
      <c r="AC11" s="42"/>
      <c r="AD11" s="42"/>
      <c r="AE11" s="42"/>
      <c r="AG11" s="43" t="s">
        <v>179</v>
      </c>
    </row>
    <row r="12" spans="1:33" ht="33.75" customHeight="1">
      <c r="A12" s="367" t="s">
        <v>310</v>
      </c>
      <c r="B12" s="367" t="s">
        <v>180</v>
      </c>
      <c r="C12" s="372" t="s">
        <v>181</v>
      </c>
      <c r="D12" s="373"/>
      <c r="E12" s="373"/>
      <c r="F12" s="373"/>
      <c r="G12" s="373"/>
      <c r="H12" s="373"/>
      <c r="I12" s="373"/>
      <c r="J12" s="373"/>
      <c r="K12" s="374"/>
      <c r="L12" s="372" t="s">
        <v>182</v>
      </c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4"/>
    </row>
    <row r="13" spans="1:33" ht="15.75" customHeight="1">
      <c r="A13" s="368"/>
      <c r="B13" s="368"/>
      <c r="C13" s="406" t="s">
        <v>207</v>
      </c>
      <c r="D13" s="407"/>
      <c r="E13" s="407"/>
      <c r="F13" s="407"/>
      <c r="G13" s="407"/>
      <c r="H13" s="407"/>
      <c r="I13" s="407"/>
      <c r="J13" s="408"/>
      <c r="K13" s="412" t="s">
        <v>184</v>
      </c>
      <c r="L13" s="417" t="s">
        <v>189</v>
      </c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9"/>
      <c r="AA13" s="401" t="s">
        <v>183</v>
      </c>
      <c r="AB13" s="402"/>
      <c r="AC13" s="402"/>
      <c r="AD13" s="402"/>
      <c r="AE13" s="402"/>
      <c r="AF13" s="403"/>
      <c r="AG13" s="412" t="s">
        <v>184</v>
      </c>
    </row>
    <row r="14" spans="1:33" ht="62.25" customHeight="1">
      <c r="A14" s="368"/>
      <c r="B14" s="368"/>
      <c r="C14" s="409"/>
      <c r="D14" s="410"/>
      <c r="E14" s="410"/>
      <c r="F14" s="410"/>
      <c r="G14" s="410"/>
      <c r="H14" s="410"/>
      <c r="I14" s="410"/>
      <c r="J14" s="411"/>
      <c r="K14" s="413"/>
      <c r="L14" s="420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2"/>
      <c r="AA14" s="365" t="s">
        <v>185</v>
      </c>
      <c r="AB14" s="378"/>
      <c r="AC14" s="378"/>
      <c r="AD14" s="379"/>
      <c r="AE14" s="365" t="s">
        <v>186</v>
      </c>
      <c r="AF14" s="366"/>
      <c r="AG14" s="413"/>
    </row>
    <row r="15" spans="1:33" ht="17.25" customHeight="1">
      <c r="A15" s="368"/>
      <c r="B15" s="368"/>
      <c r="C15" s="406" t="s">
        <v>311</v>
      </c>
      <c r="D15" s="407"/>
      <c r="E15" s="407"/>
      <c r="F15" s="407"/>
      <c r="G15" s="407"/>
      <c r="H15" s="407"/>
      <c r="I15" s="407"/>
      <c r="J15" s="408"/>
      <c r="K15" s="413"/>
      <c r="L15" s="401" t="s">
        <v>311</v>
      </c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6"/>
      <c r="AG15" s="413"/>
    </row>
    <row r="16" spans="1:33" ht="62.25" customHeight="1" hidden="1">
      <c r="A16" s="368"/>
      <c r="B16" s="368"/>
      <c r="C16" s="228"/>
      <c r="D16" s="229"/>
      <c r="E16" s="229"/>
      <c r="F16" s="229"/>
      <c r="G16" s="229"/>
      <c r="H16" s="229"/>
      <c r="I16" s="229"/>
      <c r="J16" s="230"/>
      <c r="K16" s="413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3"/>
      <c r="AA16" s="214"/>
      <c r="AB16" s="215"/>
      <c r="AC16" s="231"/>
      <c r="AD16" s="232"/>
      <c r="AE16" s="233"/>
      <c r="AF16" s="234"/>
      <c r="AG16" s="413"/>
    </row>
    <row r="17" spans="1:33" ht="42" customHeight="1">
      <c r="A17" s="368"/>
      <c r="B17" s="368"/>
      <c r="C17" s="380" t="s">
        <v>205</v>
      </c>
      <c r="D17" s="381"/>
      <c r="E17" s="395" t="s">
        <v>340</v>
      </c>
      <c r="F17" s="395" t="s">
        <v>410</v>
      </c>
      <c r="G17" s="395" t="s">
        <v>411</v>
      </c>
      <c r="H17" s="386"/>
      <c r="I17" s="386"/>
      <c r="J17" s="386"/>
      <c r="K17" s="413"/>
      <c r="L17" s="412" t="s">
        <v>190</v>
      </c>
      <c r="M17" s="392" t="s">
        <v>192</v>
      </c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4"/>
      <c r="AA17" s="388" t="s">
        <v>191</v>
      </c>
      <c r="AB17" s="388"/>
      <c r="AC17" s="386" t="s">
        <v>340</v>
      </c>
      <c r="AD17" s="375"/>
      <c r="AE17" s="375"/>
      <c r="AF17" s="375"/>
      <c r="AG17" s="413"/>
    </row>
    <row r="18" spans="1:35" ht="227.25" customHeight="1">
      <c r="A18" s="368"/>
      <c r="B18" s="368"/>
      <c r="C18" s="382"/>
      <c r="D18" s="383"/>
      <c r="E18" s="396"/>
      <c r="F18" s="396"/>
      <c r="G18" s="396"/>
      <c r="H18" s="387"/>
      <c r="I18" s="387"/>
      <c r="J18" s="387"/>
      <c r="K18" s="413"/>
      <c r="L18" s="414"/>
      <c r="M18" s="258" t="s">
        <v>107</v>
      </c>
      <c r="N18" s="258" t="s">
        <v>259</v>
      </c>
      <c r="O18" s="258" t="s">
        <v>108</v>
      </c>
      <c r="P18" s="258" t="s">
        <v>324</v>
      </c>
      <c r="Q18" s="258" t="s">
        <v>339</v>
      </c>
      <c r="R18" s="258" t="s">
        <v>175</v>
      </c>
      <c r="S18" s="258" t="s">
        <v>325</v>
      </c>
      <c r="T18" s="258" t="s">
        <v>326</v>
      </c>
      <c r="U18" s="258" t="s">
        <v>172</v>
      </c>
      <c r="V18" s="258" t="s">
        <v>173</v>
      </c>
      <c r="W18" s="258" t="s">
        <v>383</v>
      </c>
      <c r="X18" s="258" t="s">
        <v>384</v>
      </c>
      <c r="Y18" s="258" t="s">
        <v>323</v>
      </c>
      <c r="Z18" s="259" t="s">
        <v>174</v>
      </c>
      <c r="AA18" s="388"/>
      <c r="AB18" s="388"/>
      <c r="AC18" s="387"/>
      <c r="AD18" s="376"/>
      <c r="AE18" s="376"/>
      <c r="AF18" s="376"/>
      <c r="AG18" s="413"/>
      <c r="AH18" s="175"/>
      <c r="AI18" s="176"/>
    </row>
    <row r="19" spans="1:35" ht="16.5" customHeight="1">
      <c r="A19" s="368"/>
      <c r="B19" s="368"/>
      <c r="C19" s="389" t="s">
        <v>312</v>
      </c>
      <c r="D19" s="390"/>
      <c r="E19" s="390"/>
      <c r="F19" s="390"/>
      <c r="G19" s="390"/>
      <c r="H19" s="390"/>
      <c r="I19" s="390"/>
      <c r="J19" s="391"/>
      <c r="K19" s="413"/>
      <c r="L19" s="389" t="s">
        <v>303</v>
      </c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1"/>
      <c r="AG19" s="413"/>
      <c r="AH19" s="175"/>
      <c r="AI19" s="176"/>
    </row>
    <row r="20" spans="1:35" ht="30" customHeight="1">
      <c r="A20" s="369"/>
      <c r="B20" s="369"/>
      <c r="C20" s="389">
        <v>41051200</v>
      </c>
      <c r="D20" s="391"/>
      <c r="E20" s="260">
        <v>41051500</v>
      </c>
      <c r="F20" s="322">
        <v>41051400</v>
      </c>
      <c r="G20" s="322">
        <v>41055000</v>
      </c>
      <c r="H20" s="209"/>
      <c r="I20" s="209"/>
      <c r="J20" s="209"/>
      <c r="K20" s="414"/>
      <c r="L20" s="262" t="s">
        <v>160</v>
      </c>
      <c r="M20" s="263" t="s">
        <v>76</v>
      </c>
      <c r="N20" s="263" t="s">
        <v>76</v>
      </c>
      <c r="O20" s="263" t="s">
        <v>76</v>
      </c>
      <c r="P20" s="263" t="s">
        <v>76</v>
      </c>
      <c r="Q20" s="263" t="s">
        <v>76</v>
      </c>
      <c r="R20" s="263" t="s">
        <v>76</v>
      </c>
      <c r="S20" s="263" t="s">
        <v>76</v>
      </c>
      <c r="T20" s="263" t="s">
        <v>76</v>
      </c>
      <c r="U20" s="263" t="s">
        <v>76</v>
      </c>
      <c r="V20" s="263" t="s">
        <v>76</v>
      </c>
      <c r="W20" s="263" t="s">
        <v>76</v>
      </c>
      <c r="X20" s="263" t="s">
        <v>76</v>
      </c>
      <c r="Y20" s="263" t="s">
        <v>76</v>
      </c>
      <c r="Z20" s="264" t="s">
        <v>76</v>
      </c>
      <c r="AA20" s="264" t="s">
        <v>61</v>
      </c>
      <c r="AB20" s="265"/>
      <c r="AC20" s="264" t="s">
        <v>61</v>
      </c>
      <c r="AD20" s="227"/>
      <c r="AE20" s="227"/>
      <c r="AF20" s="227"/>
      <c r="AG20" s="414"/>
      <c r="AH20" s="175"/>
      <c r="AI20" s="176"/>
    </row>
    <row r="21" spans="1:33" ht="15.75">
      <c r="A21" s="44">
        <v>1</v>
      </c>
      <c r="B21" s="44">
        <v>2</v>
      </c>
      <c r="C21" s="365">
        <v>3</v>
      </c>
      <c r="D21" s="379"/>
      <c r="E21" s="45">
        <v>4</v>
      </c>
      <c r="F21" s="46">
        <v>5</v>
      </c>
      <c r="G21" s="46">
        <v>6</v>
      </c>
      <c r="H21" s="46">
        <v>7</v>
      </c>
      <c r="I21" s="46">
        <v>8</v>
      </c>
      <c r="J21" s="47">
        <v>9</v>
      </c>
      <c r="K21" s="47">
        <v>7</v>
      </c>
      <c r="L21" s="47">
        <v>8</v>
      </c>
      <c r="M21" s="47">
        <v>9</v>
      </c>
      <c r="N21" s="47">
        <v>10</v>
      </c>
      <c r="O21" s="47">
        <v>11</v>
      </c>
      <c r="P21" s="47">
        <v>12</v>
      </c>
      <c r="Q21" s="47">
        <v>12</v>
      </c>
      <c r="R21" s="47">
        <v>14</v>
      </c>
      <c r="S21" s="47">
        <v>15</v>
      </c>
      <c r="T21" s="47">
        <v>16</v>
      </c>
      <c r="U21" s="47">
        <v>17</v>
      </c>
      <c r="V21" s="47">
        <v>18</v>
      </c>
      <c r="W21" s="47">
        <v>19</v>
      </c>
      <c r="X21" s="47">
        <v>20</v>
      </c>
      <c r="Y21" s="177">
        <v>21</v>
      </c>
      <c r="Z21" s="45">
        <v>22</v>
      </c>
      <c r="AA21" s="47">
        <v>21</v>
      </c>
      <c r="AB21" s="193">
        <v>23</v>
      </c>
      <c r="AC21" s="193">
        <v>24</v>
      </c>
      <c r="AD21" s="45">
        <v>25</v>
      </c>
      <c r="AE21" s="45">
        <v>26</v>
      </c>
      <c r="AF21" s="45">
        <v>27</v>
      </c>
      <c r="AG21" s="45">
        <v>28</v>
      </c>
    </row>
    <row r="22" spans="1:33" s="170" customFormat="1" ht="45" customHeight="1">
      <c r="A22" s="178">
        <v>25319200000</v>
      </c>
      <c r="B22" s="179" t="s">
        <v>188</v>
      </c>
      <c r="C22" s="384"/>
      <c r="D22" s="385"/>
      <c r="E22" s="180"/>
      <c r="F22" s="180"/>
      <c r="G22" s="180"/>
      <c r="H22" s="180"/>
      <c r="I22" s="180"/>
      <c r="J22" s="180"/>
      <c r="K22" s="169">
        <f>SUM(C22:J22)</f>
        <v>0</v>
      </c>
      <c r="L22" s="181"/>
      <c r="M22" s="182">
        <v>3178800</v>
      </c>
      <c r="N22" s="182">
        <v>662500</v>
      </c>
      <c r="O22" s="182">
        <v>6052000</v>
      </c>
      <c r="P22" s="182">
        <v>9980</v>
      </c>
      <c r="Q22" s="182">
        <v>80759.61</v>
      </c>
      <c r="R22" s="182">
        <v>2535200</v>
      </c>
      <c r="S22" s="182">
        <v>20000</v>
      </c>
      <c r="T22" s="182">
        <v>26000</v>
      </c>
      <c r="U22" s="182">
        <v>36000</v>
      </c>
      <c r="V22" s="182">
        <v>52800</v>
      </c>
      <c r="W22" s="182">
        <v>32400</v>
      </c>
      <c r="X22" s="182">
        <v>61600</v>
      </c>
      <c r="Y22" s="183">
        <v>1000</v>
      </c>
      <c r="Z22" s="183">
        <v>149800</v>
      </c>
      <c r="AA22" s="182">
        <v>1916100</v>
      </c>
      <c r="AB22" s="184">
        <v>0</v>
      </c>
      <c r="AC22" s="184">
        <v>45700</v>
      </c>
      <c r="AD22" s="184"/>
      <c r="AE22" s="184"/>
      <c r="AF22" s="169"/>
      <c r="AG22" s="169">
        <f>SUM(L22:AF22)</f>
        <v>14860639.61</v>
      </c>
    </row>
    <row r="23" spans="1:33" s="170" customFormat="1" ht="34.5" customHeight="1">
      <c r="A23" s="178">
        <v>25100000000</v>
      </c>
      <c r="B23" s="179" t="s">
        <v>206</v>
      </c>
      <c r="C23" s="384">
        <v>63600</v>
      </c>
      <c r="D23" s="385"/>
      <c r="E23" s="180">
        <v>45700</v>
      </c>
      <c r="F23" s="180">
        <v>336225</v>
      </c>
      <c r="G23" s="180">
        <v>143400</v>
      </c>
      <c r="H23" s="180"/>
      <c r="I23" s="180"/>
      <c r="J23" s="180"/>
      <c r="K23" s="169">
        <f>SUM(C23:J23)</f>
        <v>588925</v>
      </c>
      <c r="L23" s="181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6"/>
      <c r="Z23" s="186"/>
      <c r="AA23" s="185"/>
      <c r="AB23" s="184"/>
      <c r="AC23" s="184"/>
      <c r="AD23" s="184"/>
      <c r="AE23" s="184"/>
      <c r="AF23" s="169"/>
      <c r="AG23" s="169">
        <f>SUM(L23:AF23)</f>
        <v>0</v>
      </c>
    </row>
    <row r="24" spans="1:33" s="170" customFormat="1" ht="29.25" customHeight="1">
      <c r="A24" s="187">
        <v>99000000000</v>
      </c>
      <c r="B24" s="192" t="s">
        <v>171</v>
      </c>
      <c r="C24" s="384"/>
      <c r="D24" s="385"/>
      <c r="E24" s="180"/>
      <c r="F24" s="180"/>
      <c r="G24" s="180"/>
      <c r="H24" s="180"/>
      <c r="I24" s="180"/>
      <c r="J24" s="180"/>
      <c r="K24" s="169">
        <f>SUM(C24:J24)</f>
        <v>0</v>
      </c>
      <c r="L24" s="182">
        <v>3431300</v>
      </c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4"/>
      <c r="AC24" s="184"/>
      <c r="AD24" s="184"/>
      <c r="AE24" s="184"/>
      <c r="AF24" s="169"/>
      <c r="AG24" s="169">
        <f>SUM(L24:AF24)</f>
        <v>3431300</v>
      </c>
    </row>
    <row r="25" spans="1:33" s="170" customFormat="1" ht="16.5">
      <c r="A25" s="235" t="s">
        <v>225</v>
      </c>
      <c r="B25" s="236" t="s">
        <v>321</v>
      </c>
      <c r="C25" s="370">
        <f>SUM(C22:C24)</f>
        <v>63600</v>
      </c>
      <c r="D25" s="371"/>
      <c r="E25" s="171">
        <f aca="true" t="shared" si="0" ref="E25:J25">SUM(E22:E24)</f>
        <v>45700</v>
      </c>
      <c r="F25" s="171">
        <f t="shared" si="0"/>
        <v>336225</v>
      </c>
      <c r="G25" s="171">
        <f t="shared" si="0"/>
        <v>143400</v>
      </c>
      <c r="H25" s="171">
        <f t="shared" si="0"/>
        <v>0</v>
      </c>
      <c r="I25" s="171">
        <f t="shared" si="0"/>
        <v>0</v>
      </c>
      <c r="J25" s="171">
        <f t="shared" si="0"/>
        <v>0</v>
      </c>
      <c r="K25" s="169">
        <f>SUM(C25:J25)</f>
        <v>588925</v>
      </c>
      <c r="L25" s="172">
        <f aca="true" t="shared" si="1" ref="L25:AF25">SUM(L22:L24)</f>
        <v>3431300</v>
      </c>
      <c r="M25" s="172">
        <f t="shared" si="1"/>
        <v>3178800</v>
      </c>
      <c r="N25" s="172">
        <f t="shared" si="1"/>
        <v>662500</v>
      </c>
      <c r="O25" s="172">
        <f t="shared" si="1"/>
        <v>6052000</v>
      </c>
      <c r="P25" s="172">
        <f t="shared" si="1"/>
        <v>9980</v>
      </c>
      <c r="Q25" s="172">
        <f t="shared" si="1"/>
        <v>80759.61</v>
      </c>
      <c r="R25" s="172">
        <f t="shared" si="1"/>
        <v>2535200</v>
      </c>
      <c r="S25" s="172">
        <f t="shared" si="1"/>
        <v>20000</v>
      </c>
      <c r="T25" s="172">
        <f t="shared" si="1"/>
        <v>26000</v>
      </c>
      <c r="U25" s="172">
        <f t="shared" si="1"/>
        <v>36000</v>
      </c>
      <c r="V25" s="172">
        <f t="shared" si="1"/>
        <v>52800</v>
      </c>
      <c r="W25" s="172">
        <f t="shared" si="1"/>
        <v>32400</v>
      </c>
      <c r="X25" s="172">
        <f t="shared" si="1"/>
        <v>61600</v>
      </c>
      <c r="Y25" s="172">
        <f t="shared" si="1"/>
        <v>1000</v>
      </c>
      <c r="Z25" s="172">
        <f t="shared" si="1"/>
        <v>149800</v>
      </c>
      <c r="AA25" s="172">
        <f t="shared" si="1"/>
        <v>1916100</v>
      </c>
      <c r="AB25" s="172">
        <f t="shared" si="1"/>
        <v>0</v>
      </c>
      <c r="AC25" s="172">
        <f t="shared" si="1"/>
        <v>45700</v>
      </c>
      <c r="AD25" s="172">
        <f t="shared" si="1"/>
        <v>0</v>
      </c>
      <c r="AE25" s="172">
        <f t="shared" si="1"/>
        <v>0</v>
      </c>
      <c r="AF25" s="172">
        <f t="shared" si="1"/>
        <v>0</v>
      </c>
      <c r="AG25" s="169">
        <f>SUM(L25:AF25)</f>
        <v>18291939.61</v>
      </c>
    </row>
    <row r="26" spans="1:33" ht="13.5" customHeight="1">
      <c r="A26" s="48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3.5" customHeight="1">
      <c r="A27" s="48"/>
      <c r="B27" s="103"/>
      <c r="C27" s="104"/>
      <c r="D27" s="104"/>
      <c r="E27" s="104"/>
      <c r="F27" s="104"/>
      <c r="G27" s="104"/>
      <c r="H27" s="104"/>
      <c r="I27" s="104"/>
      <c r="J27" s="104"/>
      <c r="K27" s="397" t="s">
        <v>398</v>
      </c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105"/>
      <c r="AA27" s="105"/>
      <c r="AB27" s="105"/>
      <c r="AC27" s="105"/>
      <c r="AD27" s="105"/>
      <c r="AE27" s="105"/>
      <c r="AF27" s="105"/>
      <c r="AG27" s="105"/>
    </row>
    <row r="28" spans="1:33" ht="22.5" customHeight="1">
      <c r="A28" s="36"/>
      <c r="B28" s="398" t="s">
        <v>346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51" customFormat="1" ht="15" customHeight="1">
      <c r="A29" s="49"/>
      <c r="B29" s="50"/>
      <c r="C29" s="52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106"/>
      <c r="Q29" s="106"/>
      <c r="R29" s="49"/>
      <c r="S29" s="49"/>
      <c r="T29" s="49"/>
      <c r="U29" s="49"/>
      <c r="V29" s="49"/>
      <c r="W29" s="49"/>
      <c r="X29" s="49"/>
      <c r="Y29" s="49"/>
      <c r="Z29" s="49"/>
      <c r="AA29" s="52"/>
      <c r="AB29" s="49"/>
      <c r="AC29" s="49"/>
      <c r="AD29" s="49"/>
      <c r="AE29" s="49"/>
      <c r="AF29" s="53"/>
      <c r="AG29" s="53"/>
    </row>
    <row r="30" spans="1:33" ht="18.75">
      <c r="A30" s="58"/>
      <c r="B30" s="190" t="s">
        <v>295</v>
      </c>
      <c r="C30" s="190"/>
      <c r="D30" s="190"/>
      <c r="E30" s="190"/>
      <c r="F30" s="190"/>
      <c r="G30" s="190"/>
      <c r="H30" s="190"/>
      <c r="I30" s="190"/>
      <c r="J30" s="190"/>
      <c r="K30" s="101"/>
      <c r="L30" s="101"/>
      <c r="M30" s="101"/>
      <c r="N30" s="101"/>
      <c r="O30" s="336" t="s">
        <v>296</v>
      </c>
      <c r="P30" s="336"/>
      <c r="Q30" s="336"/>
      <c r="R30" s="336"/>
      <c r="S30" s="222"/>
      <c r="T30" s="222"/>
      <c r="U30" s="36"/>
      <c r="V30" s="36"/>
      <c r="W30" s="36"/>
      <c r="X30" s="36"/>
      <c r="Y30" s="36"/>
      <c r="Z30" s="36"/>
      <c r="AA30" s="54"/>
      <c r="AB30" s="36"/>
      <c r="AC30" s="36"/>
      <c r="AD30" s="36"/>
      <c r="AE30" s="36"/>
      <c r="AF30" s="36"/>
      <c r="AG30" s="36"/>
    </row>
    <row r="31" spans="1:33" ht="15.75">
      <c r="A31" s="36"/>
      <c r="B31" s="58"/>
      <c r="C31" s="58"/>
      <c r="D31" s="58"/>
      <c r="E31" s="58"/>
      <c r="F31" s="58"/>
      <c r="G31" s="58"/>
      <c r="H31" s="58"/>
      <c r="I31" s="58"/>
      <c r="J31" s="399"/>
      <c r="K31" s="39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2.75">
      <c r="A32" s="3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7" spans="15:31" ht="12.75">
      <c r="O37" s="134">
        <f>SUM(M22:Z22)</f>
        <v>12898839.61</v>
      </c>
      <c r="AC37" s="194">
        <f>AA25+AC25</f>
        <v>1961800</v>
      </c>
      <c r="AE37" s="194">
        <f>AE22+AF25</f>
        <v>0</v>
      </c>
    </row>
    <row r="102" ht="12.75">
      <c r="C102" s="29" t="s">
        <v>187</v>
      </c>
    </row>
  </sheetData>
  <sheetProtection/>
  <mergeCells count="48">
    <mergeCell ref="C13:J14"/>
    <mergeCell ref="AG13:AG20"/>
    <mergeCell ref="L15:AF15"/>
    <mergeCell ref="L17:L18"/>
    <mergeCell ref="C20:D20"/>
    <mergeCell ref="C19:J19"/>
    <mergeCell ref="K13:K20"/>
    <mergeCell ref="C15:J15"/>
    <mergeCell ref="L13:Z14"/>
    <mergeCell ref="AD17:AD18"/>
    <mergeCell ref="J31:K31"/>
    <mergeCell ref="Y1:AA1"/>
    <mergeCell ref="D29:O29"/>
    <mergeCell ref="AA13:AF13"/>
    <mergeCell ref="C4:D4"/>
    <mergeCell ref="A8:AG8"/>
    <mergeCell ref="A9:B9"/>
    <mergeCell ref="A10:B10"/>
    <mergeCell ref="L12:AG12"/>
    <mergeCell ref="AF17:AF18"/>
    <mergeCell ref="O30:R30"/>
    <mergeCell ref="K27:Y27"/>
    <mergeCell ref="J17:J18"/>
    <mergeCell ref="E17:E18"/>
    <mergeCell ref="B28:U28"/>
    <mergeCell ref="G17:G18"/>
    <mergeCell ref="I17:I18"/>
    <mergeCell ref="H17:H18"/>
    <mergeCell ref="C24:D24"/>
    <mergeCell ref="C23:D23"/>
    <mergeCell ref="C17:D18"/>
    <mergeCell ref="C21:D21"/>
    <mergeCell ref="C22:D22"/>
    <mergeCell ref="AC17:AC18"/>
    <mergeCell ref="AA17:AB18"/>
    <mergeCell ref="L19:AF19"/>
    <mergeCell ref="M17:Z17"/>
    <mergeCell ref="F17:F18"/>
    <mergeCell ref="Y3:AB3"/>
    <mergeCell ref="Y2:AG2"/>
    <mergeCell ref="AE14:AF14"/>
    <mergeCell ref="A12:A20"/>
    <mergeCell ref="B12:B20"/>
    <mergeCell ref="C25:D25"/>
    <mergeCell ref="C12:K12"/>
    <mergeCell ref="AE17:AE18"/>
    <mergeCell ref="Y4:AF4"/>
    <mergeCell ref="AA14:AD14"/>
  </mergeCells>
  <printOptions/>
  <pageMargins left="0.1968503937007874" right="0.1968503937007874" top="0.9448818897637796" bottom="0.35433070866141736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2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5"/>
      <c r="B1" s="5"/>
      <c r="C1" s="5"/>
      <c r="D1" s="5"/>
      <c r="E1" s="5"/>
      <c r="F1" s="5" t="s">
        <v>301</v>
      </c>
      <c r="G1" s="5"/>
      <c r="H1" s="5"/>
      <c r="I1" s="5"/>
      <c r="J1" s="5"/>
    </row>
    <row r="2" spans="1:10" ht="34.5" customHeight="1">
      <c r="A2" s="5"/>
      <c r="B2" s="5"/>
      <c r="C2" s="5"/>
      <c r="D2" s="5"/>
      <c r="E2" s="5"/>
      <c r="F2" s="329" t="s">
        <v>423</v>
      </c>
      <c r="G2" s="329"/>
      <c r="H2" s="329"/>
      <c r="I2" s="329"/>
      <c r="J2" s="329"/>
    </row>
    <row r="3" spans="1:12" ht="15.75">
      <c r="A3" s="5"/>
      <c r="B3" s="5"/>
      <c r="C3" s="5"/>
      <c r="D3" s="5"/>
      <c r="E3" s="5"/>
      <c r="F3" s="328">
        <v>43977</v>
      </c>
      <c r="G3" s="328"/>
      <c r="H3" s="328"/>
      <c r="I3" s="328"/>
      <c r="J3" s="161"/>
      <c r="K3" s="161"/>
      <c r="L3" s="161"/>
    </row>
    <row r="4" spans="1:12" ht="13.5" customHeight="1">
      <c r="A4" s="5"/>
      <c r="B4" s="5"/>
      <c r="C4" s="5"/>
      <c r="D4" s="5"/>
      <c r="E4" s="5"/>
      <c r="F4" s="377"/>
      <c r="G4" s="377"/>
      <c r="H4" s="377"/>
      <c r="I4" s="377"/>
      <c r="J4" s="377"/>
      <c r="K4" s="156"/>
      <c r="L4" s="156"/>
    </row>
    <row r="5" spans="1:10" ht="9" customHeight="1">
      <c r="A5" s="5"/>
      <c r="B5" s="5"/>
      <c r="C5" s="5"/>
      <c r="D5" s="5"/>
      <c r="E5" s="5"/>
      <c r="F5" s="136"/>
      <c r="G5" s="136"/>
      <c r="H5" s="136"/>
      <c r="I5" s="137"/>
      <c r="J5" s="5"/>
    </row>
    <row r="6" spans="1:10" ht="43.5" customHeight="1">
      <c r="A6" s="5"/>
      <c r="B6" s="5"/>
      <c r="C6" s="5"/>
      <c r="D6" s="426" t="s">
        <v>314</v>
      </c>
      <c r="E6" s="426"/>
      <c r="F6" s="426"/>
      <c r="G6" s="426"/>
      <c r="H6" s="426"/>
      <c r="I6" s="426"/>
      <c r="J6" s="5"/>
    </row>
    <row r="7" spans="1:10" ht="19.5" customHeight="1">
      <c r="A7" s="344">
        <v>25530000000</v>
      </c>
      <c r="B7" s="344"/>
      <c r="C7" s="5"/>
      <c r="D7" s="216"/>
      <c r="E7" s="216"/>
      <c r="F7" s="216"/>
      <c r="G7" s="216"/>
      <c r="H7" s="216"/>
      <c r="I7" s="216"/>
      <c r="J7" s="5"/>
    </row>
    <row r="8" spans="1:10" ht="15" customHeight="1">
      <c r="A8" s="364" t="s">
        <v>302</v>
      </c>
      <c r="B8" s="364"/>
      <c r="C8" s="5"/>
      <c r="D8" s="216"/>
      <c r="E8" s="216"/>
      <c r="F8" s="216"/>
      <c r="G8" s="216"/>
      <c r="H8" s="216"/>
      <c r="I8" s="216"/>
      <c r="J8" s="5"/>
    </row>
    <row r="9" spans="1:10" ht="20.25" customHeight="1">
      <c r="A9" s="5"/>
      <c r="B9" s="5"/>
      <c r="C9" s="5"/>
      <c r="D9" s="5"/>
      <c r="E9" s="5"/>
      <c r="F9" s="5"/>
      <c r="G9" s="5"/>
      <c r="H9" s="5"/>
      <c r="I9" s="5"/>
      <c r="J9" s="138" t="s">
        <v>179</v>
      </c>
    </row>
    <row r="10" spans="1:10" ht="64.5" customHeight="1">
      <c r="A10" s="351" t="s">
        <v>304</v>
      </c>
      <c r="B10" s="351" t="s">
        <v>303</v>
      </c>
      <c r="C10" s="351" t="s">
        <v>199</v>
      </c>
      <c r="D10" s="351" t="s">
        <v>305</v>
      </c>
      <c r="E10" s="423" t="s">
        <v>315</v>
      </c>
      <c r="F10" s="424" t="s">
        <v>316</v>
      </c>
      <c r="G10" s="424" t="s">
        <v>317</v>
      </c>
      <c r="H10" s="424" t="s">
        <v>318</v>
      </c>
      <c r="I10" s="424" t="s">
        <v>319</v>
      </c>
      <c r="J10" s="424" t="s">
        <v>320</v>
      </c>
    </row>
    <row r="11" spans="1:10" ht="63.75" customHeight="1">
      <c r="A11" s="352"/>
      <c r="B11" s="352"/>
      <c r="C11" s="352"/>
      <c r="D11" s="352"/>
      <c r="E11" s="423"/>
      <c r="F11" s="425"/>
      <c r="G11" s="425"/>
      <c r="H11" s="425"/>
      <c r="I11" s="425"/>
      <c r="J11" s="425"/>
    </row>
    <row r="12" spans="1:10" ht="24" customHeight="1">
      <c r="A12" s="238">
        <v>1</v>
      </c>
      <c r="B12" s="238">
        <v>2</v>
      </c>
      <c r="C12" s="238">
        <v>3</v>
      </c>
      <c r="D12" s="238">
        <v>4</v>
      </c>
      <c r="E12" s="139">
        <v>5</v>
      </c>
      <c r="F12" s="140">
        <v>6</v>
      </c>
      <c r="G12" s="140">
        <v>7</v>
      </c>
      <c r="H12" s="140">
        <v>8</v>
      </c>
      <c r="I12" s="140">
        <v>9</v>
      </c>
      <c r="J12" s="140">
        <v>10</v>
      </c>
    </row>
    <row r="13" spans="1:10" ht="26.25" customHeight="1">
      <c r="A13" s="141" t="s">
        <v>41</v>
      </c>
      <c r="B13" s="142"/>
      <c r="C13" s="142"/>
      <c r="D13" s="143" t="s">
        <v>194</v>
      </c>
      <c r="E13" s="144"/>
      <c r="F13" s="145"/>
      <c r="G13" s="145">
        <f>G14</f>
        <v>326485</v>
      </c>
      <c r="H13" s="145"/>
      <c r="I13" s="145">
        <f>I14</f>
        <v>901295</v>
      </c>
      <c r="J13" s="145"/>
    </row>
    <row r="14" spans="1:10" s="146" customFormat="1" ht="26.25" customHeight="1">
      <c r="A14" s="141" t="s">
        <v>40</v>
      </c>
      <c r="B14" s="142"/>
      <c r="C14" s="142"/>
      <c r="D14" s="143" t="s">
        <v>194</v>
      </c>
      <c r="E14" s="144"/>
      <c r="F14" s="145"/>
      <c r="G14" s="145">
        <f>G16+G20+G23+G19+G15</f>
        <v>326485</v>
      </c>
      <c r="H14" s="145"/>
      <c r="I14" s="145">
        <f>I16+I20+I23+I19+I15</f>
        <v>901295</v>
      </c>
      <c r="J14" s="145"/>
    </row>
    <row r="15" spans="1:10" s="146" customFormat="1" ht="66" customHeight="1">
      <c r="A15" s="114" t="s">
        <v>62</v>
      </c>
      <c r="B15" s="114" t="s">
        <v>96</v>
      </c>
      <c r="C15" s="120" t="s">
        <v>32</v>
      </c>
      <c r="D15" s="115" t="s">
        <v>63</v>
      </c>
      <c r="E15" s="313" t="s">
        <v>249</v>
      </c>
      <c r="F15" s="323"/>
      <c r="G15" s="323"/>
      <c r="H15" s="323"/>
      <c r="I15" s="324">
        <v>13100</v>
      </c>
      <c r="J15" s="323"/>
    </row>
    <row r="16" spans="1:10" ht="54.75" customHeight="1">
      <c r="A16" s="242" t="s">
        <v>327</v>
      </c>
      <c r="B16" s="242"/>
      <c r="C16" s="288"/>
      <c r="D16" s="289" t="s">
        <v>328</v>
      </c>
      <c r="E16" s="309"/>
      <c r="F16" s="140"/>
      <c r="G16" s="147">
        <f>G17+G18</f>
        <v>237485</v>
      </c>
      <c r="H16" s="147"/>
      <c r="I16" s="147">
        <f>I17+I18</f>
        <v>237485</v>
      </c>
      <c r="J16" s="157"/>
    </row>
    <row r="17" spans="1:10" ht="54.75" customHeight="1">
      <c r="A17" s="248" t="s">
        <v>327</v>
      </c>
      <c r="B17" s="248" t="s">
        <v>391</v>
      </c>
      <c r="C17" s="299" t="s">
        <v>234</v>
      </c>
      <c r="D17" s="293" t="s">
        <v>328</v>
      </c>
      <c r="E17" s="292" t="s">
        <v>412</v>
      </c>
      <c r="F17" s="297">
        <v>2020</v>
      </c>
      <c r="G17" s="296">
        <v>187485</v>
      </c>
      <c r="H17" s="296"/>
      <c r="I17" s="296">
        <v>187485</v>
      </c>
      <c r="J17" s="291">
        <v>100</v>
      </c>
    </row>
    <row r="18" spans="1:10" ht="54.75" customHeight="1">
      <c r="A18" s="248" t="s">
        <v>327</v>
      </c>
      <c r="B18" s="248" t="s">
        <v>391</v>
      </c>
      <c r="C18" s="299" t="s">
        <v>234</v>
      </c>
      <c r="D18" s="293" t="s">
        <v>328</v>
      </c>
      <c r="E18" s="292" t="s">
        <v>390</v>
      </c>
      <c r="F18" s="297">
        <v>2020</v>
      </c>
      <c r="G18" s="296">
        <v>50000</v>
      </c>
      <c r="H18" s="296"/>
      <c r="I18" s="296">
        <v>50000</v>
      </c>
      <c r="J18" s="291">
        <v>100</v>
      </c>
    </row>
    <row r="19" spans="1:10" ht="50.25" customHeight="1">
      <c r="A19" s="148" t="s">
        <v>236</v>
      </c>
      <c r="B19" s="148" t="s">
        <v>235</v>
      </c>
      <c r="C19" s="148" t="s">
        <v>234</v>
      </c>
      <c r="D19" s="158" t="s">
        <v>233</v>
      </c>
      <c r="E19" s="313" t="s">
        <v>249</v>
      </c>
      <c r="F19" s="140"/>
      <c r="G19" s="140"/>
      <c r="H19" s="140"/>
      <c r="I19" s="147">
        <v>271000</v>
      </c>
      <c r="J19" s="147"/>
    </row>
    <row r="20" spans="1:10" ht="50.25" customHeight="1">
      <c r="A20" s="242" t="s">
        <v>232</v>
      </c>
      <c r="B20" s="242"/>
      <c r="C20" s="288"/>
      <c r="D20" s="289" t="s">
        <v>229</v>
      </c>
      <c r="E20" s="301"/>
      <c r="F20" s="140"/>
      <c r="G20" s="300">
        <f>G21</f>
        <v>0</v>
      </c>
      <c r="H20" s="300"/>
      <c r="I20" s="300">
        <f>I21</f>
        <v>290710</v>
      </c>
      <c r="J20" s="147"/>
    </row>
    <row r="21" spans="1:10" ht="50.25" customHeight="1">
      <c r="A21" s="248" t="s">
        <v>232</v>
      </c>
      <c r="B21" s="248" t="s">
        <v>230</v>
      </c>
      <c r="C21" s="299" t="s">
        <v>162</v>
      </c>
      <c r="D21" s="293" t="s">
        <v>229</v>
      </c>
      <c r="E21" s="298" t="s">
        <v>389</v>
      </c>
      <c r="F21" s="297">
        <v>2020</v>
      </c>
      <c r="G21" s="290"/>
      <c r="H21" s="290"/>
      <c r="I21" s="290">
        <f>I22</f>
        <v>290710</v>
      </c>
      <c r="J21" s="296"/>
    </row>
    <row r="22" spans="1:10" ht="50.25" customHeight="1">
      <c r="A22" s="295"/>
      <c r="B22" s="295"/>
      <c r="C22" s="294"/>
      <c r="D22" s="293"/>
      <c r="E22" s="292" t="s">
        <v>386</v>
      </c>
      <c r="F22" s="291"/>
      <c r="G22" s="290"/>
      <c r="H22" s="290"/>
      <c r="I22" s="290">
        <v>290710</v>
      </c>
      <c r="J22" s="147"/>
    </row>
    <row r="23" spans="1:10" ht="50.25" customHeight="1">
      <c r="A23" s="148" t="s">
        <v>117</v>
      </c>
      <c r="B23" s="148"/>
      <c r="C23" s="148"/>
      <c r="D23" s="115" t="s">
        <v>115</v>
      </c>
      <c r="E23" s="292"/>
      <c r="F23" s="291"/>
      <c r="G23" s="300">
        <f>G24+G25</f>
        <v>89000</v>
      </c>
      <c r="H23" s="300"/>
      <c r="I23" s="300">
        <f>I24+I25</f>
        <v>89000</v>
      </c>
      <c r="J23" s="147"/>
    </row>
    <row r="24" spans="1:10" ht="50.25" customHeight="1">
      <c r="A24" s="308" t="s">
        <v>117</v>
      </c>
      <c r="B24" s="308" t="s">
        <v>116</v>
      </c>
      <c r="C24" s="308" t="s">
        <v>81</v>
      </c>
      <c r="D24" s="167" t="s">
        <v>115</v>
      </c>
      <c r="E24" s="292" t="s">
        <v>329</v>
      </c>
      <c r="F24" s="291">
        <v>2020</v>
      </c>
      <c r="G24" s="296">
        <v>55000</v>
      </c>
      <c r="H24" s="297"/>
      <c r="I24" s="296">
        <v>55000</v>
      </c>
      <c r="J24" s="291">
        <v>100</v>
      </c>
    </row>
    <row r="25" spans="1:10" ht="50.25" customHeight="1">
      <c r="A25" s="308" t="s">
        <v>117</v>
      </c>
      <c r="B25" s="308" t="s">
        <v>116</v>
      </c>
      <c r="C25" s="308" t="s">
        <v>81</v>
      </c>
      <c r="D25" s="167" t="s">
        <v>115</v>
      </c>
      <c r="E25" s="292" t="s">
        <v>388</v>
      </c>
      <c r="F25" s="291">
        <v>2020</v>
      </c>
      <c r="G25" s="296">
        <v>34000</v>
      </c>
      <c r="H25" s="297"/>
      <c r="I25" s="296">
        <v>34000</v>
      </c>
      <c r="J25" s="291">
        <v>100</v>
      </c>
    </row>
    <row r="26" spans="1:10" ht="38.25" customHeight="1">
      <c r="A26" s="306" t="s">
        <v>157</v>
      </c>
      <c r="B26" s="305"/>
      <c r="C26" s="304"/>
      <c r="D26" s="303" t="s">
        <v>155</v>
      </c>
      <c r="E26" s="307"/>
      <c r="F26" s="266"/>
      <c r="G26" s="267">
        <f>G27</f>
        <v>1249964</v>
      </c>
      <c r="H26" s="267"/>
      <c r="I26" s="267">
        <f>I27</f>
        <v>1645419</v>
      </c>
      <c r="J26" s="266"/>
    </row>
    <row r="27" spans="1:10" ht="40.5" customHeight="1">
      <c r="A27" s="306" t="s">
        <v>156</v>
      </c>
      <c r="B27" s="305"/>
      <c r="C27" s="304"/>
      <c r="D27" s="303" t="s">
        <v>155</v>
      </c>
      <c r="E27" s="302"/>
      <c r="F27" s="267"/>
      <c r="G27" s="267">
        <f>G31+G32+G35+G28+G29+G30</f>
        <v>1249964</v>
      </c>
      <c r="H27" s="267"/>
      <c r="I27" s="267">
        <f>I31+I32+I35+I28+I29+I30</f>
        <v>1645419</v>
      </c>
      <c r="J27" s="266"/>
    </row>
    <row r="28" spans="1:10" ht="40.5" customHeight="1">
      <c r="A28" s="114" t="s">
        <v>153</v>
      </c>
      <c r="B28" s="114" t="s">
        <v>93</v>
      </c>
      <c r="C28" s="120" t="s">
        <v>92</v>
      </c>
      <c r="D28" s="115" t="s">
        <v>91</v>
      </c>
      <c r="E28" s="313" t="s">
        <v>249</v>
      </c>
      <c r="F28" s="324"/>
      <c r="G28" s="324"/>
      <c r="H28" s="324"/>
      <c r="I28" s="324">
        <v>7000</v>
      </c>
      <c r="J28" s="325"/>
    </row>
    <row r="29" spans="1:10" ht="47.25" customHeight="1">
      <c r="A29" s="114" t="s">
        <v>152</v>
      </c>
      <c r="B29" s="114" t="s">
        <v>151</v>
      </c>
      <c r="C29" s="120" t="s">
        <v>150</v>
      </c>
      <c r="D29" s="115" t="s">
        <v>353</v>
      </c>
      <c r="E29" s="313" t="s">
        <v>414</v>
      </c>
      <c r="F29" s="324"/>
      <c r="G29" s="324"/>
      <c r="H29" s="324"/>
      <c r="I29" s="324">
        <v>336225</v>
      </c>
      <c r="J29" s="325"/>
    </row>
    <row r="30" spans="1:10" ht="47.25" customHeight="1">
      <c r="A30" s="114" t="s">
        <v>152</v>
      </c>
      <c r="B30" s="114" t="s">
        <v>151</v>
      </c>
      <c r="C30" s="120" t="s">
        <v>150</v>
      </c>
      <c r="D30" s="115" t="s">
        <v>353</v>
      </c>
      <c r="E30" s="292" t="s">
        <v>415</v>
      </c>
      <c r="F30" s="324"/>
      <c r="G30" s="324"/>
      <c r="H30" s="324"/>
      <c r="I30" s="324">
        <v>33630</v>
      </c>
      <c r="J30" s="325"/>
    </row>
    <row r="31" spans="1:10" ht="54" customHeight="1">
      <c r="A31" s="114" t="s">
        <v>152</v>
      </c>
      <c r="B31" s="114" t="s">
        <v>151</v>
      </c>
      <c r="C31" s="120" t="s">
        <v>150</v>
      </c>
      <c r="D31" s="115" t="s">
        <v>353</v>
      </c>
      <c r="E31" s="313" t="s">
        <v>413</v>
      </c>
      <c r="F31" s="147"/>
      <c r="G31" s="147"/>
      <c r="H31" s="140"/>
      <c r="I31" s="147">
        <v>18600</v>
      </c>
      <c r="J31" s="157"/>
    </row>
    <row r="32" spans="1:10" ht="59.25" customHeight="1">
      <c r="A32" s="242" t="s">
        <v>380</v>
      </c>
      <c r="B32" s="242"/>
      <c r="C32" s="288"/>
      <c r="D32" s="289" t="s">
        <v>382</v>
      </c>
      <c r="E32" s="301"/>
      <c r="F32" s="147"/>
      <c r="G32" s="147">
        <f>G33+G34</f>
        <v>80000</v>
      </c>
      <c r="H32" s="140"/>
      <c r="I32" s="147">
        <f>I33+I34</f>
        <v>80000</v>
      </c>
      <c r="J32" s="157"/>
    </row>
    <row r="33" spans="1:10" ht="59.25" customHeight="1">
      <c r="A33" s="248" t="s">
        <v>380</v>
      </c>
      <c r="B33" s="248" t="s">
        <v>381</v>
      </c>
      <c r="C33" s="299" t="s">
        <v>234</v>
      </c>
      <c r="D33" s="293" t="s">
        <v>382</v>
      </c>
      <c r="E33" s="292" t="s">
        <v>416</v>
      </c>
      <c r="F33" s="297">
        <v>2020</v>
      </c>
      <c r="G33" s="296">
        <v>45000</v>
      </c>
      <c r="H33" s="297"/>
      <c r="I33" s="296">
        <v>45000</v>
      </c>
      <c r="J33" s="291">
        <v>100</v>
      </c>
    </row>
    <row r="34" spans="1:10" ht="59.25" customHeight="1">
      <c r="A34" s="248" t="s">
        <v>380</v>
      </c>
      <c r="B34" s="248" t="s">
        <v>381</v>
      </c>
      <c r="C34" s="299" t="s">
        <v>234</v>
      </c>
      <c r="D34" s="293" t="s">
        <v>382</v>
      </c>
      <c r="E34" s="292" t="s">
        <v>417</v>
      </c>
      <c r="F34" s="297">
        <v>2020</v>
      </c>
      <c r="G34" s="296">
        <v>35000</v>
      </c>
      <c r="H34" s="297"/>
      <c r="I34" s="296">
        <v>35000</v>
      </c>
      <c r="J34" s="291">
        <v>100</v>
      </c>
    </row>
    <row r="35" spans="1:10" ht="59.25" customHeight="1">
      <c r="A35" s="242" t="s">
        <v>231</v>
      </c>
      <c r="B35" s="242"/>
      <c r="C35" s="288"/>
      <c r="D35" s="289" t="s">
        <v>229</v>
      </c>
      <c r="E35" s="301"/>
      <c r="F35" s="140"/>
      <c r="G35" s="300">
        <f>G36</f>
        <v>1169964</v>
      </c>
      <c r="H35" s="300"/>
      <c r="I35" s="300">
        <f>I36</f>
        <v>1169964</v>
      </c>
      <c r="J35" s="147"/>
    </row>
    <row r="36" spans="1:10" ht="59.25" customHeight="1">
      <c r="A36" s="248" t="s">
        <v>231</v>
      </c>
      <c r="B36" s="248" t="s">
        <v>230</v>
      </c>
      <c r="C36" s="299" t="s">
        <v>162</v>
      </c>
      <c r="D36" s="293" t="s">
        <v>229</v>
      </c>
      <c r="E36" s="298" t="s">
        <v>387</v>
      </c>
      <c r="F36" s="297">
        <v>2020</v>
      </c>
      <c r="G36" s="290">
        <f>G37</f>
        <v>1169964</v>
      </c>
      <c r="H36" s="290"/>
      <c r="I36" s="290">
        <f>I37</f>
        <v>1169964</v>
      </c>
      <c r="J36" s="296">
        <v>100</v>
      </c>
    </row>
    <row r="37" spans="1:10" ht="59.25" customHeight="1">
      <c r="A37" s="295"/>
      <c r="B37" s="295"/>
      <c r="C37" s="294"/>
      <c r="D37" s="293"/>
      <c r="E37" s="292" t="s">
        <v>386</v>
      </c>
      <c r="F37" s="291"/>
      <c r="G37" s="290">
        <v>1169964</v>
      </c>
      <c r="H37" s="290"/>
      <c r="I37" s="290">
        <v>1169964</v>
      </c>
      <c r="J37" s="147"/>
    </row>
    <row r="38" spans="1:26" ht="24" customHeight="1">
      <c r="A38" s="129" t="s">
        <v>225</v>
      </c>
      <c r="B38" s="129" t="s">
        <v>225</v>
      </c>
      <c r="C38" s="130" t="s">
        <v>225</v>
      </c>
      <c r="D38" s="132" t="s">
        <v>321</v>
      </c>
      <c r="E38" s="130" t="s">
        <v>225</v>
      </c>
      <c r="F38" s="130" t="s">
        <v>225</v>
      </c>
      <c r="G38" s="130" t="s">
        <v>225</v>
      </c>
      <c r="H38" s="130"/>
      <c r="I38" s="149">
        <f>I13+I26</f>
        <v>2546714</v>
      </c>
      <c r="J38" s="130" t="s">
        <v>225</v>
      </c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s="153" customFormat="1" ht="29.25" customHeight="1">
      <c r="A39" s="151"/>
      <c r="B39" s="151"/>
      <c r="C39" s="151"/>
      <c r="D39" s="152"/>
      <c r="E39" s="152"/>
      <c r="F39" s="151"/>
      <c r="G39" s="151"/>
      <c r="H39" s="151"/>
      <c r="I39" s="151"/>
      <c r="J39" s="151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10" ht="15.75" hidden="1">
      <c r="A40" s="5" t="s">
        <v>313</v>
      </c>
      <c r="B40" s="5"/>
      <c r="C40" s="5"/>
      <c r="D40" s="5"/>
      <c r="E40" s="5"/>
      <c r="F40" s="5"/>
      <c r="G40" s="5"/>
      <c r="H40" s="5"/>
      <c r="I40" s="5"/>
      <c r="J40" s="154"/>
    </row>
    <row r="41" spans="1:10" ht="18.75">
      <c r="A41" s="5"/>
      <c r="B41" s="5"/>
      <c r="C41" s="341" t="s">
        <v>295</v>
      </c>
      <c r="D41" s="341"/>
      <c r="E41" s="341"/>
      <c r="F41" s="336" t="s">
        <v>296</v>
      </c>
      <c r="G41" s="336"/>
      <c r="H41" s="336"/>
      <c r="I41" s="336"/>
      <c r="J41" s="155"/>
    </row>
  </sheetData>
  <sheetProtection/>
  <mergeCells count="18">
    <mergeCell ref="F3:I3"/>
    <mergeCell ref="A7:B7"/>
    <mergeCell ref="A8:B8"/>
    <mergeCell ref="F2:J2"/>
    <mergeCell ref="A10:A11"/>
    <mergeCell ref="C10:C11"/>
    <mergeCell ref="D10:D11"/>
    <mergeCell ref="F4:J4"/>
    <mergeCell ref="D6:I6"/>
    <mergeCell ref="B10:B11"/>
    <mergeCell ref="E10:E11"/>
    <mergeCell ref="H10:H11"/>
    <mergeCell ref="G10:G11"/>
    <mergeCell ref="I10:I11"/>
    <mergeCell ref="J10:J11"/>
    <mergeCell ref="C41:E41"/>
    <mergeCell ref="F41:I41"/>
    <mergeCell ref="F10:F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93" zoomScalePageLayoutView="0" workbookViewId="0" topLeftCell="A13">
      <selection activeCell="H13" sqref="H1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6.00390625" style="2" customWidth="1"/>
    <col min="5" max="5" width="51.375" style="2" customWidth="1"/>
    <col min="6" max="6" width="17.375" style="2" customWidth="1"/>
    <col min="7" max="7" width="12.625" style="2" customWidth="1"/>
    <col min="8" max="8" width="13.875" style="2" customWidth="1"/>
    <col min="9" max="9" width="11.1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361" t="s">
        <v>193</v>
      </c>
      <c r="G1" s="361"/>
      <c r="H1" s="361"/>
      <c r="I1" s="361"/>
      <c r="J1" s="4"/>
    </row>
    <row r="2" spans="1:11" ht="31.5" customHeight="1">
      <c r="A2" s="5"/>
      <c r="B2" s="5"/>
      <c r="C2" s="5"/>
      <c r="D2" s="5"/>
      <c r="E2" s="5"/>
      <c r="F2" s="329" t="s">
        <v>419</v>
      </c>
      <c r="G2" s="329"/>
      <c r="H2" s="329"/>
      <c r="I2" s="329"/>
      <c r="J2" s="173"/>
      <c r="K2" s="173"/>
    </row>
    <row r="3" spans="1:10" ht="15.75">
      <c r="A3" s="5"/>
      <c r="B3" s="5"/>
      <c r="C3" s="5"/>
      <c r="D3" s="5"/>
      <c r="E3" s="5"/>
      <c r="F3" s="328">
        <v>43977</v>
      </c>
      <c r="G3" s="328"/>
      <c r="H3" s="328"/>
      <c r="I3" s="328"/>
      <c r="J3" s="161"/>
    </row>
    <row r="4" spans="1:11" ht="14.25" customHeight="1">
      <c r="A4" s="5"/>
      <c r="B4" s="5"/>
      <c r="C4" s="5"/>
      <c r="D4" s="5"/>
      <c r="E4" s="5"/>
      <c r="F4" s="5"/>
      <c r="G4" s="5"/>
      <c r="H4" s="60"/>
      <c r="I4" s="60"/>
      <c r="J4" s="5"/>
      <c r="K4" s="1"/>
    </row>
    <row r="5" spans="1:10" ht="48" customHeight="1">
      <c r="A5" s="274"/>
      <c r="B5" s="439" t="s">
        <v>352</v>
      </c>
      <c r="C5" s="439"/>
      <c r="D5" s="439"/>
      <c r="E5" s="439"/>
      <c r="F5" s="439"/>
      <c r="G5" s="439"/>
      <c r="H5" s="439"/>
      <c r="I5" s="439"/>
      <c r="J5" s="274"/>
    </row>
    <row r="6" spans="1:10" ht="21" customHeight="1">
      <c r="A6" s="344">
        <v>25530000000</v>
      </c>
      <c r="B6" s="344"/>
      <c r="C6" s="25"/>
      <c r="D6" s="25"/>
      <c r="E6" s="25"/>
      <c r="F6" s="25"/>
      <c r="G6" s="25"/>
      <c r="H6" s="25"/>
      <c r="I6" s="25"/>
      <c r="J6" s="25"/>
    </row>
    <row r="7" spans="1:10" ht="14.25" customHeight="1">
      <c r="A7" s="364" t="s">
        <v>302</v>
      </c>
      <c r="B7" s="364"/>
      <c r="C7" s="25"/>
      <c r="D7" s="25"/>
      <c r="E7" s="25"/>
      <c r="F7" s="25"/>
      <c r="G7" s="25"/>
      <c r="H7" s="25"/>
      <c r="I7" s="25"/>
      <c r="J7" s="25"/>
    </row>
    <row r="8" spans="1:10" ht="15" customHeight="1">
      <c r="A8" s="7"/>
      <c r="B8" s="7"/>
      <c r="C8" s="7"/>
      <c r="D8" s="25"/>
      <c r="E8" s="25"/>
      <c r="F8" s="25"/>
      <c r="G8" s="25"/>
      <c r="H8" s="25"/>
      <c r="I8" s="25"/>
      <c r="J8" s="237" t="s">
        <v>179</v>
      </c>
    </row>
    <row r="9" spans="1:10" ht="35.25" customHeight="1">
      <c r="A9" s="435" t="s">
        <v>304</v>
      </c>
      <c r="B9" s="435" t="s">
        <v>303</v>
      </c>
      <c r="C9" s="435" t="s">
        <v>199</v>
      </c>
      <c r="D9" s="351" t="s">
        <v>305</v>
      </c>
      <c r="E9" s="451" t="s">
        <v>200</v>
      </c>
      <c r="F9" s="453" t="s">
        <v>201</v>
      </c>
      <c r="G9" s="437" t="s">
        <v>202</v>
      </c>
      <c r="H9" s="453" t="s">
        <v>2</v>
      </c>
      <c r="I9" s="449" t="s">
        <v>3</v>
      </c>
      <c r="J9" s="450"/>
    </row>
    <row r="10" spans="1:10" ht="93.75" customHeight="1">
      <c r="A10" s="436"/>
      <c r="B10" s="436"/>
      <c r="C10" s="436"/>
      <c r="D10" s="352"/>
      <c r="E10" s="452"/>
      <c r="F10" s="454"/>
      <c r="G10" s="438"/>
      <c r="H10" s="454"/>
      <c r="I10" s="92" t="s">
        <v>184</v>
      </c>
      <c r="J10" s="92" t="s">
        <v>203</v>
      </c>
    </row>
    <row r="11" spans="1:10" ht="15" customHeight="1">
      <c r="A11" s="61">
        <v>1</v>
      </c>
      <c r="B11" s="61">
        <v>2</v>
      </c>
      <c r="C11" s="61">
        <v>3</v>
      </c>
      <c r="D11" s="62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</row>
    <row r="12" spans="1:10" ht="34.5" customHeight="1">
      <c r="A12" s="72" t="s">
        <v>41</v>
      </c>
      <c r="B12" s="72"/>
      <c r="C12" s="73"/>
      <c r="D12" s="74" t="s">
        <v>194</v>
      </c>
      <c r="E12" s="75"/>
      <c r="F12" s="75"/>
      <c r="G12" s="94">
        <f aca="true" t="shared" si="0" ref="G12:G34">H12+I12</f>
        <v>6275886.97</v>
      </c>
      <c r="H12" s="76">
        <f>H13</f>
        <v>5664400</v>
      </c>
      <c r="I12" s="76">
        <f>I13</f>
        <v>611486.97</v>
      </c>
      <c r="J12" s="76">
        <f>J13</f>
        <v>597485</v>
      </c>
    </row>
    <row r="13" spans="1:10" ht="34.5" customHeight="1">
      <c r="A13" s="77" t="s">
        <v>40</v>
      </c>
      <c r="B13" s="77"/>
      <c r="C13" s="78"/>
      <c r="D13" s="74" t="s">
        <v>194</v>
      </c>
      <c r="E13" s="73"/>
      <c r="F13" s="73"/>
      <c r="G13" s="94">
        <f t="shared" si="0"/>
        <v>6275886.97</v>
      </c>
      <c r="H13" s="76">
        <f>SUM(H14:H25)</f>
        <v>5664400</v>
      </c>
      <c r="I13" s="76">
        <f>SUM(I14:I25)</f>
        <v>611486.97</v>
      </c>
      <c r="J13" s="76">
        <f>SUM(J14:J25)</f>
        <v>597485</v>
      </c>
    </row>
    <row r="14" spans="1:10" ht="96" customHeight="1">
      <c r="A14" s="277" t="s">
        <v>95</v>
      </c>
      <c r="B14" s="93" t="s">
        <v>73</v>
      </c>
      <c r="C14" s="275" t="s">
        <v>17</v>
      </c>
      <c r="D14" s="275" t="s">
        <v>94</v>
      </c>
      <c r="E14" s="26" t="s">
        <v>195</v>
      </c>
      <c r="F14" s="26" t="s">
        <v>243</v>
      </c>
      <c r="G14" s="94">
        <f t="shared" si="0"/>
        <v>35000</v>
      </c>
      <c r="H14" s="23">
        <v>35000</v>
      </c>
      <c r="I14" s="24"/>
      <c r="J14" s="24"/>
    </row>
    <row r="15" spans="1:10" ht="50.25" customHeight="1">
      <c r="A15" s="433" t="s">
        <v>111</v>
      </c>
      <c r="B15" s="448">
        <v>3242</v>
      </c>
      <c r="C15" s="444" t="s">
        <v>15</v>
      </c>
      <c r="D15" s="445" t="s">
        <v>118</v>
      </c>
      <c r="E15" s="26" t="s">
        <v>112</v>
      </c>
      <c r="F15" s="429" t="s">
        <v>244</v>
      </c>
      <c r="G15" s="94">
        <f t="shared" si="0"/>
        <v>50000</v>
      </c>
      <c r="H15" s="23">
        <v>50000</v>
      </c>
      <c r="I15" s="24"/>
      <c r="J15" s="24"/>
    </row>
    <row r="16" spans="1:10" ht="19.5" customHeight="1">
      <c r="A16" s="433"/>
      <c r="B16" s="430"/>
      <c r="C16" s="444"/>
      <c r="D16" s="446"/>
      <c r="E16" s="447" t="s">
        <v>204</v>
      </c>
      <c r="F16" s="430"/>
      <c r="G16" s="94">
        <f t="shared" si="0"/>
        <v>110000</v>
      </c>
      <c r="H16" s="64">
        <v>110000</v>
      </c>
      <c r="I16" s="65"/>
      <c r="J16" s="24"/>
    </row>
    <row r="17" spans="1:10" ht="6.75" customHeight="1" hidden="1" thickBot="1">
      <c r="A17" s="8"/>
      <c r="B17" s="8"/>
      <c r="C17" s="8"/>
      <c r="D17" s="13"/>
      <c r="E17" s="447"/>
      <c r="F17" s="26"/>
      <c r="G17" s="94">
        <f t="shared" si="0"/>
        <v>0</v>
      </c>
      <c r="H17" s="9"/>
      <c r="I17" s="10"/>
      <c r="J17" s="24"/>
    </row>
    <row r="18" spans="1:10" ht="29.25" customHeight="1">
      <c r="A18" s="277" t="s">
        <v>168</v>
      </c>
      <c r="B18" s="277">
        <v>3210</v>
      </c>
      <c r="C18" s="66">
        <v>1050</v>
      </c>
      <c r="D18" s="275" t="s">
        <v>165</v>
      </c>
      <c r="E18" s="431" t="s">
        <v>110</v>
      </c>
      <c r="F18" s="429" t="s">
        <v>244</v>
      </c>
      <c r="G18" s="94">
        <f t="shared" si="0"/>
        <v>345400</v>
      </c>
      <c r="H18" s="11">
        <v>345400</v>
      </c>
      <c r="I18" s="12"/>
      <c r="J18" s="12"/>
    </row>
    <row r="19" spans="1:10" ht="27.75" customHeight="1">
      <c r="A19" s="277" t="s">
        <v>85</v>
      </c>
      <c r="B19" s="277">
        <v>6030</v>
      </c>
      <c r="C19" s="275" t="s">
        <v>83</v>
      </c>
      <c r="D19" s="275" t="s">
        <v>82</v>
      </c>
      <c r="E19" s="432"/>
      <c r="F19" s="430"/>
      <c r="G19" s="94">
        <f t="shared" si="0"/>
        <v>3434000</v>
      </c>
      <c r="H19" s="23">
        <v>3434000</v>
      </c>
      <c r="I19" s="24"/>
      <c r="J19" s="24"/>
    </row>
    <row r="20" spans="1:10" ht="64.5" customHeight="1">
      <c r="A20" s="248" t="s">
        <v>239</v>
      </c>
      <c r="B20" s="248" t="s">
        <v>238</v>
      </c>
      <c r="C20" s="299" t="s">
        <v>83</v>
      </c>
      <c r="D20" s="299" t="s">
        <v>237</v>
      </c>
      <c r="E20" s="431" t="s">
        <v>397</v>
      </c>
      <c r="F20" s="442" t="s">
        <v>392</v>
      </c>
      <c r="G20" s="94">
        <f t="shared" si="0"/>
        <v>700000</v>
      </c>
      <c r="H20" s="23">
        <v>700000</v>
      </c>
      <c r="I20" s="24"/>
      <c r="J20" s="24"/>
    </row>
    <row r="21" spans="1:10" ht="36" customHeight="1">
      <c r="A21" s="248" t="s">
        <v>327</v>
      </c>
      <c r="B21" s="248" t="s">
        <v>391</v>
      </c>
      <c r="C21" s="299" t="s">
        <v>234</v>
      </c>
      <c r="D21" s="299" t="s">
        <v>396</v>
      </c>
      <c r="E21" s="432"/>
      <c r="F21" s="443"/>
      <c r="G21" s="94">
        <f t="shared" si="0"/>
        <v>50000</v>
      </c>
      <c r="H21" s="23"/>
      <c r="I21" s="23">
        <v>50000</v>
      </c>
      <c r="J21" s="23">
        <v>50000</v>
      </c>
    </row>
    <row r="22" spans="1:10" ht="53.25" customHeight="1">
      <c r="A22" s="248" t="s">
        <v>327</v>
      </c>
      <c r="B22" s="248" t="s">
        <v>391</v>
      </c>
      <c r="C22" s="299" t="s">
        <v>234</v>
      </c>
      <c r="D22" s="299" t="s">
        <v>396</v>
      </c>
      <c r="E22" s="326" t="s">
        <v>425</v>
      </c>
      <c r="F22" s="314" t="s">
        <v>426</v>
      </c>
      <c r="G22" s="94">
        <f t="shared" si="0"/>
        <v>187485</v>
      </c>
      <c r="H22" s="23"/>
      <c r="I22" s="296">
        <v>187485</v>
      </c>
      <c r="J22" s="296">
        <v>187485</v>
      </c>
    </row>
    <row r="23" spans="1:10" ht="51" customHeight="1">
      <c r="A23" s="118" t="s">
        <v>236</v>
      </c>
      <c r="B23" s="118" t="s">
        <v>235</v>
      </c>
      <c r="C23" s="119" t="s">
        <v>234</v>
      </c>
      <c r="D23" s="119" t="s">
        <v>233</v>
      </c>
      <c r="E23" s="108" t="s">
        <v>242</v>
      </c>
      <c r="F23" s="276" t="s">
        <v>245</v>
      </c>
      <c r="G23" s="94">
        <f t="shared" si="0"/>
        <v>271000</v>
      </c>
      <c r="H23" s="23"/>
      <c r="I23" s="23">
        <v>271000</v>
      </c>
      <c r="J23" s="23">
        <v>271000</v>
      </c>
    </row>
    <row r="24" spans="1:10" ht="51" customHeight="1">
      <c r="A24" s="268" t="s">
        <v>117</v>
      </c>
      <c r="B24" s="118">
        <v>7461</v>
      </c>
      <c r="C24" s="119" t="s">
        <v>81</v>
      </c>
      <c r="D24" s="119" t="s">
        <v>115</v>
      </c>
      <c r="E24" s="108" t="s">
        <v>257</v>
      </c>
      <c r="F24" s="276" t="s">
        <v>258</v>
      </c>
      <c r="G24" s="94">
        <f t="shared" si="0"/>
        <v>979001.97</v>
      </c>
      <c r="H24" s="98">
        <v>890000</v>
      </c>
      <c r="I24" s="98">
        <v>89001.97</v>
      </c>
      <c r="J24" s="98">
        <v>89000</v>
      </c>
    </row>
    <row r="25" spans="1:10" ht="54.75" customHeight="1">
      <c r="A25" s="67" t="s">
        <v>60</v>
      </c>
      <c r="B25" s="67">
        <v>8831</v>
      </c>
      <c r="C25" s="68" t="s">
        <v>16</v>
      </c>
      <c r="D25" s="67" t="s">
        <v>219</v>
      </c>
      <c r="E25" s="14" t="s">
        <v>113</v>
      </c>
      <c r="F25" s="26" t="s">
        <v>246</v>
      </c>
      <c r="G25" s="94">
        <f t="shared" si="0"/>
        <v>114000</v>
      </c>
      <c r="H25" s="11">
        <v>100000</v>
      </c>
      <c r="I25" s="11">
        <v>14000</v>
      </c>
      <c r="J25" s="12"/>
    </row>
    <row r="26" spans="1:10" ht="41.25" customHeight="1">
      <c r="A26" s="79" t="s">
        <v>157</v>
      </c>
      <c r="B26" s="79"/>
      <c r="C26" s="80"/>
      <c r="D26" s="81" t="s">
        <v>155</v>
      </c>
      <c r="E26" s="82"/>
      <c r="F26" s="82"/>
      <c r="G26" s="94">
        <f t="shared" si="0"/>
        <v>1795000</v>
      </c>
      <c r="H26" s="76">
        <f>H27</f>
        <v>1795000</v>
      </c>
      <c r="I26" s="76">
        <f>I31+I32+I33</f>
        <v>0</v>
      </c>
      <c r="J26" s="76">
        <f>J31+J32+J33</f>
        <v>0</v>
      </c>
    </row>
    <row r="27" spans="1:10" ht="33.75" customHeight="1">
      <c r="A27" s="79" t="s">
        <v>156</v>
      </c>
      <c r="B27" s="79"/>
      <c r="C27" s="80"/>
      <c r="D27" s="81" t="s">
        <v>155</v>
      </c>
      <c r="E27" s="82"/>
      <c r="F27" s="82"/>
      <c r="G27" s="94">
        <f t="shared" si="0"/>
        <v>1795000</v>
      </c>
      <c r="H27" s="76">
        <f>SUM(H28:H33)</f>
        <v>1795000</v>
      </c>
      <c r="I27" s="76">
        <f>I26</f>
        <v>0</v>
      </c>
      <c r="J27" s="76">
        <f>J26</f>
        <v>0</v>
      </c>
    </row>
    <row r="28" spans="1:10" ht="26.25" customHeight="1">
      <c r="A28" s="248" t="s">
        <v>153</v>
      </c>
      <c r="B28" s="248" t="s">
        <v>93</v>
      </c>
      <c r="C28" s="299" t="s">
        <v>92</v>
      </c>
      <c r="D28" s="293" t="s">
        <v>91</v>
      </c>
      <c r="E28" s="440" t="s">
        <v>395</v>
      </c>
      <c r="F28" s="431" t="s">
        <v>392</v>
      </c>
      <c r="G28" s="94">
        <f t="shared" si="0"/>
        <v>450000</v>
      </c>
      <c r="H28" s="98">
        <v>450000</v>
      </c>
      <c r="I28" s="310"/>
      <c r="J28" s="310"/>
    </row>
    <row r="29" spans="1:10" ht="67.5" customHeight="1">
      <c r="A29" s="248" t="s">
        <v>152</v>
      </c>
      <c r="B29" s="248" t="s">
        <v>151</v>
      </c>
      <c r="C29" s="299" t="s">
        <v>150</v>
      </c>
      <c r="D29" s="293" t="s">
        <v>394</v>
      </c>
      <c r="E29" s="441"/>
      <c r="F29" s="432"/>
      <c r="G29" s="94">
        <f t="shared" si="0"/>
        <v>280000</v>
      </c>
      <c r="H29" s="98">
        <v>280000</v>
      </c>
      <c r="I29" s="310"/>
      <c r="J29" s="310"/>
    </row>
    <row r="30" spans="1:10" ht="78.75" customHeight="1">
      <c r="A30" s="248" t="s">
        <v>152</v>
      </c>
      <c r="B30" s="248" t="s">
        <v>151</v>
      </c>
      <c r="C30" s="299" t="s">
        <v>150</v>
      </c>
      <c r="D30" s="293" t="s">
        <v>394</v>
      </c>
      <c r="E30" s="312" t="s">
        <v>393</v>
      </c>
      <c r="F30" s="311" t="s">
        <v>392</v>
      </c>
      <c r="G30" s="94">
        <f t="shared" si="0"/>
        <v>15000</v>
      </c>
      <c r="H30" s="98">
        <v>15000</v>
      </c>
      <c r="I30" s="310"/>
      <c r="J30" s="310"/>
    </row>
    <row r="31" spans="1:10" ht="54.75" customHeight="1">
      <c r="A31" s="69" t="s">
        <v>145</v>
      </c>
      <c r="B31" s="69" t="s">
        <v>144</v>
      </c>
      <c r="C31" s="70" t="s">
        <v>140</v>
      </c>
      <c r="D31" s="70" t="s">
        <v>143</v>
      </c>
      <c r="E31" s="14" t="s">
        <v>196</v>
      </c>
      <c r="F31" s="26" t="s">
        <v>247</v>
      </c>
      <c r="G31" s="94">
        <f t="shared" si="0"/>
        <v>1000000</v>
      </c>
      <c r="H31" s="98">
        <v>1000000</v>
      </c>
      <c r="I31" s="11"/>
      <c r="J31" s="12"/>
    </row>
    <row r="32" spans="1:10" ht="45" customHeight="1">
      <c r="A32" s="69" t="s">
        <v>138</v>
      </c>
      <c r="B32" s="277">
        <v>5011</v>
      </c>
      <c r="C32" s="275" t="s">
        <v>18</v>
      </c>
      <c r="D32" s="275" t="s">
        <v>86</v>
      </c>
      <c r="E32" s="427" t="s">
        <v>109</v>
      </c>
      <c r="F32" s="429" t="s">
        <v>248</v>
      </c>
      <c r="G32" s="94">
        <f t="shared" si="0"/>
        <v>40000</v>
      </c>
      <c r="H32" s="98">
        <v>40000</v>
      </c>
      <c r="I32" s="11"/>
      <c r="J32" s="12"/>
    </row>
    <row r="33" spans="1:10" ht="41.25" customHeight="1">
      <c r="A33" s="277" t="s">
        <v>330</v>
      </c>
      <c r="B33" s="277">
        <v>5012</v>
      </c>
      <c r="C33" s="275" t="s">
        <v>18</v>
      </c>
      <c r="D33" s="275" t="s">
        <v>331</v>
      </c>
      <c r="E33" s="428"/>
      <c r="F33" s="434"/>
      <c r="G33" s="94">
        <f t="shared" si="0"/>
        <v>10000</v>
      </c>
      <c r="H33" s="11">
        <v>10000</v>
      </c>
      <c r="I33" s="12"/>
      <c r="J33" s="12"/>
    </row>
    <row r="34" spans="1:10" ht="24" customHeight="1">
      <c r="A34" s="95" t="s">
        <v>225</v>
      </c>
      <c r="B34" s="95" t="s">
        <v>225</v>
      </c>
      <c r="C34" s="95" t="s">
        <v>225</v>
      </c>
      <c r="D34" s="96" t="s">
        <v>321</v>
      </c>
      <c r="E34" s="95" t="s">
        <v>225</v>
      </c>
      <c r="F34" s="95" t="s">
        <v>225</v>
      </c>
      <c r="G34" s="97">
        <f t="shared" si="0"/>
        <v>8070886.97</v>
      </c>
      <c r="H34" s="99">
        <f>H12+H26</f>
        <v>7459400</v>
      </c>
      <c r="I34" s="99">
        <f>I12+I26</f>
        <v>611486.97</v>
      </c>
      <c r="J34" s="99">
        <f>J12+J26</f>
        <v>597485</v>
      </c>
    </row>
    <row r="35" spans="1:10" ht="31.5" customHeight="1">
      <c r="A35" s="15"/>
      <c r="B35" s="15"/>
      <c r="C35" s="15"/>
      <c r="D35" s="16"/>
      <c r="E35" s="17"/>
      <c r="F35" s="17"/>
      <c r="G35" s="17"/>
      <c r="H35" s="18"/>
      <c r="I35" s="18"/>
      <c r="J35" s="18"/>
    </row>
    <row r="36" spans="1:10" ht="18.75" customHeight="1">
      <c r="A36" s="15"/>
      <c r="B36" s="191"/>
      <c r="C36" s="191"/>
      <c r="D36" s="341" t="s">
        <v>295</v>
      </c>
      <c r="E36" s="341"/>
      <c r="F36" s="341"/>
      <c r="G36" s="336" t="s">
        <v>296</v>
      </c>
      <c r="H36" s="336"/>
      <c r="I36" s="336"/>
      <c r="J36" s="71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31">
    <mergeCell ref="B15:B16"/>
    <mergeCell ref="F18:F19"/>
    <mergeCell ref="I9:J9"/>
    <mergeCell ref="C9:C10"/>
    <mergeCell ref="E9:E10"/>
    <mergeCell ref="H9:H10"/>
    <mergeCell ref="F9:F10"/>
    <mergeCell ref="E28:E29"/>
    <mergeCell ref="F28:F29"/>
    <mergeCell ref="F20:F21"/>
    <mergeCell ref="E20:E21"/>
    <mergeCell ref="C15:C16"/>
    <mergeCell ref="D15:D16"/>
    <mergeCell ref="E16:E17"/>
    <mergeCell ref="A7:B7"/>
    <mergeCell ref="A9:A10"/>
    <mergeCell ref="B9:B10"/>
    <mergeCell ref="D9:D10"/>
    <mergeCell ref="F3:I3"/>
    <mergeCell ref="G9:G10"/>
    <mergeCell ref="B5:I5"/>
    <mergeCell ref="E32:E33"/>
    <mergeCell ref="F15:F16"/>
    <mergeCell ref="E18:E19"/>
    <mergeCell ref="A15:A16"/>
    <mergeCell ref="G36:I36"/>
    <mergeCell ref="F1:I1"/>
    <mergeCell ref="D36:F36"/>
    <mergeCell ref="F2:I2"/>
    <mergeCell ref="F32:F33"/>
    <mergeCell ref="A6:B6"/>
  </mergeCells>
  <printOptions horizontalCentered="1" verticalCentered="1"/>
  <pageMargins left="0.1968503937007874" right="0.15748031496062992" top="0.35433070866141736" bottom="0.2755905511811024" header="0.35433070866141736" footer="0.1968503937007874"/>
  <pageSetup horizontalDpi="300" verticalDpi="300" orientation="landscape" paperSize="9" scale="75" r:id="rId1"/>
  <rowBreaks count="2" manualBreakCount="2">
    <brk id="21" max="9" man="1"/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87" zoomScalePageLayoutView="0" workbookViewId="0" topLeftCell="A10">
      <selection activeCell="D4" sqref="D4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8.375" style="1" customWidth="1"/>
    <col min="8" max="8" width="9.125" style="1" customWidth="1"/>
    <col min="9" max="9" width="8.00390625" style="1" customWidth="1"/>
    <col min="10" max="16384" width="9.125" style="1" customWidth="1"/>
  </cols>
  <sheetData>
    <row r="1" spans="1:10" ht="14.25" customHeight="1">
      <c r="A1" s="3"/>
      <c r="B1" s="3"/>
      <c r="C1" s="3"/>
      <c r="D1" s="361" t="s">
        <v>197</v>
      </c>
      <c r="E1" s="361"/>
      <c r="F1" s="361"/>
      <c r="G1" s="361"/>
      <c r="H1" s="361"/>
      <c r="I1" s="361"/>
      <c r="J1" s="361"/>
    </row>
    <row r="2" spans="1:10" ht="32.25" customHeight="1">
      <c r="A2" s="3"/>
      <c r="B2" s="3"/>
      <c r="C2" s="3"/>
      <c r="D2" s="329" t="s">
        <v>424</v>
      </c>
      <c r="E2" s="329"/>
      <c r="F2" s="329"/>
      <c r="G2" s="329"/>
      <c r="H2" s="329"/>
      <c r="I2" s="329"/>
      <c r="J2" s="329"/>
    </row>
    <row r="3" spans="1:10" ht="15.75">
      <c r="A3" s="3"/>
      <c r="B3" s="3"/>
      <c r="C3" s="3"/>
      <c r="D3" s="328">
        <v>43977</v>
      </c>
      <c r="E3" s="328"/>
      <c r="F3" s="328"/>
      <c r="G3" s="328"/>
      <c r="H3" s="161"/>
      <c r="I3" s="161"/>
      <c r="J3" s="161"/>
    </row>
    <row r="4" spans="1:10" ht="20.25" customHeight="1">
      <c r="A4" s="3"/>
      <c r="B4" s="3"/>
      <c r="C4" s="3"/>
      <c r="D4" s="3"/>
      <c r="E4" s="4"/>
      <c r="F4" s="466"/>
      <c r="G4" s="466"/>
      <c r="H4" s="466"/>
      <c r="I4" s="466"/>
      <c r="J4" s="466"/>
    </row>
    <row r="5" spans="1:10" ht="15.75">
      <c r="A5" s="3"/>
      <c r="B5" s="3"/>
      <c r="C5" s="3"/>
      <c r="D5" s="3"/>
      <c r="E5" s="361"/>
      <c r="F5" s="361"/>
      <c r="G5" s="361"/>
      <c r="H5" s="361"/>
      <c r="I5" s="5"/>
      <c r="J5" s="3"/>
    </row>
    <row r="6" spans="1:10" ht="15.75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467" t="s">
        <v>333</v>
      </c>
      <c r="B7" s="467"/>
      <c r="C7" s="467"/>
      <c r="D7" s="467"/>
      <c r="E7" s="467"/>
      <c r="F7" s="467"/>
      <c r="G7" s="467"/>
      <c r="H7" s="467"/>
      <c r="I7" s="467"/>
      <c r="J7" s="467"/>
    </row>
    <row r="8" spans="1:10" ht="30" customHeight="1">
      <c r="A8" s="468" t="s">
        <v>198</v>
      </c>
      <c r="B8" s="468"/>
      <c r="C8" s="468"/>
      <c r="D8" s="468"/>
      <c r="E8" s="468"/>
      <c r="F8" s="468"/>
      <c r="G8" s="468"/>
      <c r="H8" s="468"/>
      <c r="I8" s="468"/>
      <c r="J8" s="468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4.25" customHeight="1">
      <c r="A11" s="457" t="s">
        <v>38</v>
      </c>
      <c r="B11" s="460" t="s">
        <v>19</v>
      </c>
      <c r="C11" s="461"/>
      <c r="D11" s="464" t="s">
        <v>20</v>
      </c>
      <c r="E11" s="461"/>
      <c r="F11" s="464" t="s">
        <v>21</v>
      </c>
      <c r="G11" s="461"/>
      <c r="H11" s="464" t="s">
        <v>22</v>
      </c>
      <c r="I11" s="461"/>
      <c r="J11" s="455" t="s">
        <v>23</v>
      </c>
    </row>
    <row r="12" spans="1:10" ht="15.75" thickBot="1">
      <c r="A12" s="458"/>
      <c r="B12" s="462"/>
      <c r="C12" s="463"/>
      <c r="D12" s="465"/>
      <c r="E12" s="463"/>
      <c r="F12" s="465"/>
      <c r="G12" s="463"/>
      <c r="H12" s="465"/>
      <c r="I12" s="463"/>
      <c r="J12" s="456"/>
    </row>
    <row r="13" spans="1:10" ht="63.75" thickBot="1">
      <c r="A13" s="458"/>
      <c r="B13" s="20" t="s">
        <v>24</v>
      </c>
      <c r="C13" s="20" t="s">
        <v>25</v>
      </c>
      <c r="D13" s="20" t="s">
        <v>24</v>
      </c>
      <c r="E13" s="20" t="s">
        <v>25</v>
      </c>
      <c r="F13" s="20" t="s">
        <v>24</v>
      </c>
      <c r="G13" s="20" t="s">
        <v>25</v>
      </c>
      <c r="H13" s="20" t="s">
        <v>24</v>
      </c>
      <c r="I13" s="20" t="s">
        <v>25</v>
      </c>
      <c r="J13" s="20" t="s">
        <v>106</v>
      </c>
    </row>
    <row r="14" spans="1:10" ht="16.5" thickBot="1">
      <c r="A14" s="459"/>
      <c r="B14" s="21" t="s">
        <v>26</v>
      </c>
      <c r="C14" s="21" t="s">
        <v>26</v>
      </c>
      <c r="D14" s="21" t="s">
        <v>27</v>
      </c>
      <c r="E14" s="21" t="s">
        <v>27</v>
      </c>
      <c r="F14" s="21" t="s">
        <v>28</v>
      </c>
      <c r="G14" s="21" t="s">
        <v>28</v>
      </c>
      <c r="H14" s="21" t="s">
        <v>29</v>
      </c>
      <c r="I14" s="21" t="s">
        <v>29</v>
      </c>
      <c r="J14" s="21" t="s">
        <v>30</v>
      </c>
    </row>
    <row r="15" spans="1:10" ht="16.5" thickBot="1">
      <c r="A15" s="22">
        <v>1</v>
      </c>
      <c r="B15" s="88">
        <v>2</v>
      </c>
      <c r="C15" s="88">
        <v>3</v>
      </c>
      <c r="D15" s="89">
        <v>4</v>
      </c>
      <c r="E15" s="89">
        <v>5</v>
      </c>
      <c r="F15" s="88">
        <v>6</v>
      </c>
      <c r="G15" s="88">
        <v>7</v>
      </c>
      <c r="H15" s="89">
        <v>8</v>
      </c>
      <c r="I15" s="89">
        <v>9</v>
      </c>
      <c r="J15" s="88">
        <v>10</v>
      </c>
    </row>
    <row r="16" spans="1:10" ht="96" customHeight="1">
      <c r="A16" s="83" t="s">
        <v>63</v>
      </c>
      <c r="B16" s="90"/>
      <c r="C16" s="90"/>
      <c r="D16" s="90">
        <v>250</v>
      </c>
      <c r="E16" s="90"/>
      <c r="F16" s="90">
        <v>48900</v>
      </c>
      <c r="G16" s="90"/>
      <c r="H16" s="90">
        <v>18.26</v>
      </c>
      <c r="I16" s="90"/>
      <c r="J16" s="90"/>
    </row>
    <row r="17" spans="1:10" ht="67.5" customHeight="1">
      <c r="A17" s="241" t="s">
        <v>132</v>
      </c>
      <c r="B17" s="90"/>
      <c r="C17" s="90"/>
      <c r="D17" s="90"/>
      <c r="E17" s="90"/>
      <c r="F17" s="90">
        <v>974</v>
      </c>
      <c r="G17" s="90"/>
      <c r="H17" s="90">
        <v>0.56</v>
      </c>
      <c r="I17" s="90"/>
      <c r="J17" s="90"/>
    </row>
    <row r="18" spans="1:10" ht="23.25" customHeight="1">
      <c r="A18" s="83" t="s">
        <v>91</v>
      </c>
      <c r="B18" s="90">
        <v>333</v>
      </c>
      <c r="C18" s="90"/>
      <c r="D18" s="90">
        <v>626.7</v>
      </c>
      <c r="E18" s="90"/>
      <c r="F18" s="90">
        <v>83300</v>
      </c>
      <c r="G18" s="90"/>
      <c r="H18" s="90"/>
      <c r="I18" s="90"/>
      <c r="J18" s="90">
        <v>25</v>
      </c>
    </row>
    <row r="19" spans="1:10" ht="72.75" customHeight="1">
      <c r="A19" s="84" t="s">
        <v>353</v>
      </c>
      <c r="B19" s="90">
        <v>667</v>
      </c>
      <c r="C19" s="90"/>
      <c r="D19" s="90">
        <v>905</v>
      </c>
      <c r="E19" s="90"/>
      <c r="F19" s="90">
        <v>233300</v>
      </c>
      <c r="G19" s="90"/>
      <c r="H19" s="90">
        <v>78.84</v>
      </c>
      <c r="I19" s="90"/>
      <c r="J19" s="90">
        <v>250</v>
      </c>
    </row>
    <row r="20" spans="1:10" ht="51" customHeight="1">
      <c r="A20" s="84" t="s">
        <v>418</v>
      </c>
      <c r="B20" s="90"/>
      <c r="C20" s="90"/>
      <c r="D20" s="90">
        <v>69</v>
      </c>
      <c r="E20" s="90"/>
      <c r="F20" s="90">
        <v>1623</v>
      </c>
      <c r="G20" s="90"/>
      <c r="H20" s="90">
        <v>7.98</v>
      </c>
      <c r="I20" s="90"/>
      <c r="J20" s="90"/>
    </row>
    <row r="21" spans="1:10" ht="36" customHeight="1">
      <c r="A21" s="84" t="s">
        <v>358</v>
      </c>
      <c r="B21" s="90">
        <v>50</v>
      </c>
      <c r="C21" s="90"/>
      <c r="D21" s="90">
        <v>69</v>
      </c>
      <c r="E21" s="90"/>
      <c r="F21" s="90">
        <v>1071</v>
      </c>
      <c r="G21" s="90"/>
      <c r="H21" s="90"/>
      <c r="I21" s="90"/>
      <c r="J21" s="90"/>
    </row>
    <row r="22" spans="1:10" ht="37.5" customHeight="1">
      <c r="A22" s="84" t="s">
        <v>146</v>
      </c>
      <c r="B22" s="90"/>
      <c r="C22" s="90"/>
      <c r="D22" s="90"/>
      <c r="E22" s="90"/>
      <c r="F22" s="90">
        <v>1623</v>
      </c>
      <c r="G22" s="90"/>
      <c r="H22" s="90"/>
      <c r="I22" s="90"/>
      <c r="J22" s="90"/>
    </row>
    <row r="23" spans="1:10" ht="31.5" customHeight="1">
      <c r="A23" s="85" t="s">
        <v>143</v>
      </c>
      <c r="B23" s="87"/>
      <c r="C23" s="87"/>
      <c r="D23" s="87"/>
      <c r="E23" s="87"/>
      <c r="F23" s="90">
        <v>1136</v>
      </c>
      <c r="G23" s="87"/>
      <c r="H23" s="90">
        <v>0.94</v>
      </c>
      <c r="I23" s="87"/>
      <c r="J23" s="87"/>
    </row>
    <row r="24" spans="1:10" ht="48" customHeight="1">
      <c r="A24" s="167" t="s">
        <v>211</v>
      </c>
      <c r="B24" s="87"/>
      <c r="C24" s="87"/>
      <c r="D24" s="87"/>
      <c r="E24" s="87"/>
      <c r="F24" s="90">
        <v>974</v>
      </c>
      <c r="G24" s="87"/>
      <c r="H24" s="90">
        <v>0.61</v>
      </c>
      <c r="I24" s="87"/>
      <c r="J24" s="87"/>
    </row>
    <row r="25" spans="1:10" ht="22.5" customHeight="1">
      <c r="A25" s="84" t="s">
        <v>125</v>
      </c>
      <c r="B25" s="100">
        <v>64</v>
      </c>
      <c r="C25" s="100"/>
      <c r="D25" s="100">
        <v>38</v>
      </c>
      <c r="E25" s="100"/>
      <c r="F25" s="100">
        <v>811</v>
      </c>
      <c r="G25" s="100"/>
      <c r="H25" s="100"/>
      <c r="I25" s="100"/>
      <c r="J25" s="100"/>
    </row>
    <row r="26" spans="1:10" ht="48.75" customHeight="1">
      <c r="A26" s="83" t="s">
        <v>88</v>
      </c>
      <c r="B26" s="100"/>
      <c r="C26" s="100"/>
      <c r="D26" s="100">
        <v>55</v>
      </c>
      <c r="E26" s="100"/>
      <c r="F26" s="100">
        <v>24329</v>
      </c>
      <c r="G26" s="100"/>
      <c r="H26" s="100">
        <v>18.41</v>
      </c>
      <c r="I26" s="100"/>
      <c r="J26" s="100"/>
    </row>
    <row r="27" spans="1:10" ht="15.75">
      <c r="A27" s="86" t="s">
        <v>31</v>
      </c>
      <c r="B27" s="87">
        <f aca="true" t="shared" si="0" ref="B27:J27">SUM(B16:B26)</f>
        <v>1114</v>
      </c>
      <c r="C27" s="87">
        <f t="shared" si="0"/>
        <v>0</v>
      </c>
      <c r="D27" s="87">
        <f t="shared" si="0"/>
        <v>2012.7</v>
      </c>
      <c r="E27" s="87">
        <f t="shared" si="0"/>
        <v>0</v>
      </c>
      <c r="F27" s="87">
        <f t="shared" si="0"/>
        <v>398041</v>
      </c>
      <c r="G27" s="87">
        <f t="shared" si="0"/>
        <v>0</v>
      </c>
      <c r="H27" s="87">
        <f t="shared" si="0"/>
        <v>125.6</v>
      </c>
      <c r="I27" s="87">
        <f t="shared" si="0"/>
        <v>0</v>
      </c>
      <c r="J27" s="87">
        <f t="shared" si="0"/>
        <v>275</v>
      </c>
    </row>
    <row r="30" spans="1:8" ht="18.75">
      <c r="A30" s="341" t="s">
        <v>295</v>
      </c>
      <c r="B30" s="341"/>
      <c r="C30" s="341"/>
      <c r="D30" s="91"/>
      <c r="E30" s="91"/>
      <c r="F30" s="336" t="s">
        <v>296</v>
      </c>
      <c r="G30" s="336"/>
      <c r="H30" s="336"/>
    </row>
  </sheetData>
  <sheetProtection/>
  <mergeCells count="16">
    <mergeCell ref="F4:J4"/>
    <mergeCell ref="E5:F5"/>
    <mergeCell ref="A7:J7"/>
    <mergeCell ref="A8:J8"/>
    <mergeCell ref="A30:C30"/>
    <mergeCell ref="F30:H30"/>
    <mergeCell ref="D2:J2"/>
    <mergeCell ref="D1:J1"/>
    <mergeCell ref="D3:G3"/>
    <mergeCell ref="J11:J12"/>
    <mergeCell ref="G5:H5"/>
    <mergeCell ref="A11:A14"/>
    <mergeCell ref="B11:C12"/>
    <mergeCell ref="D11:E12"/>
    <mergeCell ref="F11:G12"/>
    <mergeCell ref="H11:I12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2020-05-26T05:45:23Z</cp:lastPrinted>
  <dcterms:created xsi:type="dcterms:W3CDTF">2015-01-21T10:35:23Z</dcterms:created>
  <dcterms:modified xsi:type="dcterms:W3CDTF">2020-05-26T05:47:05Z</dcterms:modified>
  <cp:category/>
  <cp:version/>
  <cp:contentType/>
  <cp:contentStatus/>
</cp:coreProperties>
</file>