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025" activeTab="7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  <sheet name="Dod8  " sheetId="8" r:id="rId8"/>
  </sheets>
  <definedNames>
    <definedName name="_xlnm.Print_Area" localSheetId="4">'dod5'!$A$1:$AI$32</definedName>
    <definedName name="_xlnm.Print_Area" localSheetId="5">'dod6'!$A$1:$J$46</definedName>
    <definedName name="_xlnm.Print_Area" localSheetId="6">'dod7  '!$A$1:$J$39</definedName>
  </definedNames>
  <calcPr fullCalcOnLoad="1"/>
</workbook>
</file>

<file path=xl/sharedStrings.xml><?xml version="1.0" encoding="utf-8"?>
<sst xmlns="http://schemas.openxmlformats.org/spreadsheetml/2006/main" count="785" uniqueCount="450">
  <si>
    <t>Додаток 1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</si>
  <si>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</si>
  <si>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</si>
  <si>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</si>
  <si>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</si>
  <si>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</si>
  <si>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</si>
  <si>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</si>
  <si>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</si>
  <si>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</si>
  <si>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</si>
  <si>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</si>
  <si>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</si>
  <si>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Офіційні трансферти  </t>
  </si>
  <si>
    <t>Від органів державного управління  </t>
  </si>
  <si>
    <t>1090</t>
  </si>
  <si>
    <t>1060</t>
  </si>
  <si>
    <t>0133</t>
  </si>
  <si>
    <t>0810</t>
  </si>
  <si>
    <t>Тепло</t>
  </si>
  <si>
    <t xml:space="preserve">Вода та стоки </t>
  </si>
  <si>
    <t>Електроенергія</t>
  </si>
  <si>
    <t>Газ</t>
  </si>
  <si>
    <t>Вугілля (тонн)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</si>
  <si>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</si>
  <si>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</si>
  <si>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</si>
  <si>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</si>
  <si>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</si>
  <si>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</si>
  <si>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тн</t>
  </si>
  <si>
    <t>ВСЬОГО по бюджетних установах:</t>
  </si>
  <si>
    <t>0111</t>
  </si>
  <si>
    <t>з них</t>
  </si>
  <si>
    <t>Надання інших внутрішніх кредитів</t>
  </si>
  <si>
    <t>4113</t>
  </si>
  <si>
    <t>Повернення кредитів</t>
  </si>
  <si>
    <t>Надання кредитів</t>
  </si>
  <si>
    <t>Найменування  головного розпорядника  та  ТПКВКМБ / ТКВКБМС</t>
  </si>
  <si>
    <t>Плата за надання адміністративних послуг</t>
  </si>
  <si>
    <t>0110000</t>
  </si>
  <si>
    <t>0100000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</si>
  <si>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</si>
  <si>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</si>
  <si>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</si>
  <si>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</si>
  <si>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</si>
  <si>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Плата за надання інших адміністративних послуг</t>
  </si>
  <si>
    <t>Адміністративні штрафи та інші санкції </t>
  </si>
  <si>
    <t>Інші надходження  </t>
  </si>
  <si>
    <t>Доходи від власності та підприємницької діяльності 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</si>
  <si>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</si>
  <si>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</si>
  <si>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</si>
  <si>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</si>
  <si>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</si>
  <si>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Пальне</t>
  </si>
  <si>
    <t>Акцизний податок з ввезених на митну територію України підакцизних товарів (продукції) </t>
  </si>
  <si>
    <t>Внутрішні податки на товари та послуги  </t>
  </si>
  <si>
    <t>8831</t>
  </si>
  <si>
    <t>0118831</t>
  </si>
  <si>
    <t>0119410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</si>
  <si>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</si>
  <si>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</si>
  <si>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</si>
  <si>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</si>
  <si>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</si>
  <si>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</si>
  <si>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</si>
  <si>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</si>
  <si>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 </t>
  </si>
  <si>
    <t>Інші податки та збори 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</si>
  <si>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</si>
  <si>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0180</t>
  </si>
  <si>
    <t>9410</t>
  </si>
  <si>
    <t>9150</t>
  </si>
  <si>
    <t>0119150</t>
  </si>
  <si>
    <t>Підтримка діяльності готельного господарства</t>
  </si>
  <si>
    <t>0470</t>
  </si>
  <si>
    <t>7621</t>
  </si>
  <si>
    <t>0117621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</si>
  <si>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</si>
  <si>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</si>
  <si>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</si>
  <si>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</si>
  <si>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</si>
  <si>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</si>
  <si>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5011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</si>
  <si>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</si>
  <si>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</si>
  <si>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</si>
  <si>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</si>
  <si>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</si>
  <si>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</si>
  <si>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</si>
  <si>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</si>
  <si>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</si>
  <si>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</si>
  <si>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</si>
  <si>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</si>
  <si>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</si>
  <si>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РАЗОМ</t>
  </si>
  <si>
    <t>Охорона та раціональне використання природних ресурсів</t>
  </si>
  <si>
    <t>0511</t>
  </si>
  <si>
    <t>8311</t>
  </si>
  <si>
    <t>0118311</t>
  </si>
  <si>
    <t xml:space="preserve">заг/спец фонд </t>
  </si>
  <si>
    <t>Утримання центральної районної лікарні</t>
  </si>
  <si>
    <t>Утримання територіального центру</t>
  </si>
  <si>
    <t>Програма розвитку фізичної культури і спорту на 2018-2020 роки</t>
  </si>
  <si>
    <t>Програма з благоустрою Срібнянської селищної ради на 2018-2020 роки</t>
  </si>
  <si>
    <t>0113242</t>
  </si>
  <si>
    <t>Про затвердження програми соціальної підтримки учасників АТО та членів їх сімей на території Срібнянської селищної ради на 2018-2020 роки</t>
  </si>
  <si>
    <t>Програма підтримки індивідуального житлового будівництва населених пунктів Срібнянської селищної ради "Власний дім" на 2018-2020 роки</t>
  </si>
  <si>
    <t>Інші дотації з місцевого бюджету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</si>
  <si>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</si>
  <si>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</si>
  <si>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</si>
  <si>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</si>
  <si>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отг смт Срiбне</t>
  </si>
  <si>
    <t>Забезпечення діяльності інших закладів в галузі культури і мистецтва</t>
  </si>
  <si>
    <t>0829</t>
  </si>
  <si>
    <t>4081</t>
  </si>
  <si>
    <t>1014081</t>
  </si>
  <si>
    <t>1014060</t>
  </si>
  <si>
    <t>Забезпечення діяльності бібліотек</t>
  </si>
  <si>
    <t>0824</t>
  </si>
  <si>
    <t>4030</t>
  </si>
  <si>
    <t>1014030</t>
  </si>
  <si>
    <t>0960</t>
  </si>
  <si>
    <t>1100</t>
  </si>
  <si>
    <t>1011100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</si>
  <si>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</si>
  <si>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</si>
  <si>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1010160</t>
  </si>
  <si>
    <t>Відділ культури та туризму Срібнянської селищної ради</t>
  </si>
  <si>
    <t>1010000</t>
  </si>
  <si>
    <t>1000000</t>
  </si>
  <si>
    <t>0615011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</si>
  <si>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</si>
  <si>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</si>
  <si>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</si>
  <si>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</si>
  <si>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</si>
  <si>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</si>
  <si>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</si>
  <si>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</si>
  <si>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</si>
  <si>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</si>
  <si>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0611090</t>
  </si>
  <si>
    <t>0921</t>
  </si>
  <si>
    <t>1020</t>
  </si>
  <si>
    <t>0611020</t>
  </si>
  <si>
    <t>0611010</t>
  </si>
  <si>
    <t>0610160</t>
  </si>
  <si>
    <t>Відділ освіти,сім'ї,молоді та спорту Срібнянської селищної ради</t>
  </si>
  <si>
    <t>0610000</t>
  </si>
  <si>
    <t>0600000</t>
  </si>
  <si>
    <t>Реверсна дотація </t>
  </si>
  <si>
    <t>9110</t>
  </si>
  <si>
    <t>0119110</t>
  </si>
  <si>
    <t>Членські внески до асоціацій органів місцевого самоврядування</t>
  </si>
  <si>
    <t>0490</t>
  </si>
  <si>
    <t>7680</t>
  </si>
  <si>
    <t>0117680</t>
  </si>
  <si>
    <t>Організація та проведення громадських робіт</t>
  </si>
  <si>
    <t>1050</t>
  </si>
  <si>
    <t>3210</t>
  </si>
  <si>
    <t>0113210</t>
  </si>
  <si>
    <t>Срібнянська селищна рада</t>
  </si>
  <si>
    <t>Cрібнянська селищна рада</t>
  </si>
  <si>
    <t>Державний бюджет</t>
  </si>
  <si>
    <t>Компенсація пільг по зв'язку</t>
  </si>
  <si>
    <t>Компенсація фізичним особам.які надають соц.послуги гром.похилого віку…</t>
  </si>
  <si>
    <t>Утримання  трудового архіву</t>
  </si>
  <si>
    <t>Утримання районної  ради</t>
  </si>
  <si>
    <t>Додаток 3</t>
  </si>
  <si>
    <t>Додаток 4</t>
  </si>
  <si>
    <t>Додаток 5</t>
  </si>
  <si>
    <t>(грн)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</si>
  <si>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</si>
  <si>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</si>
  <si>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 іншим бюджетам</t>
  </si>
  <si>
    <t>субвенції</t>
  </si>
  <si>
    <t>усього</t>
  </si>
  <si>
    <t>загального фонду на:</t>
  </si>
  <si>
    <t>спеціального фонду на:</t>
  </si>
  <si>
    <t>Н.М.Морохіна</t>
  </si>
  <si>
    <t>Районний бюджет Срібнянського району</t>
  </si>
  <si>
    <t>дотації :</t>
  </si>
  <si>
    <t>Реверсна дотація **</t>
  </si>
  <si>
    <t>Субвенція з місцевого бюджету на здійснення  переданих видатків у сфері охорони здоров"я за рахунок коштів медичної  субвенції **</t>
  </si>
  <si>
    <t xml:space="preserve">Інші дотації з місцевого бюджету на: </t>
  </si>
  <si>
    <t>Додаток 7</t>
  </si>
  <si>
    <t xml:space="preserve">Срібнянська селищна рада 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</si>
  <si>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2018-2020 роки</t>
  </si>
  <si>
    <t>Програма "Про підвіз здобувачів освіти  Срібнянської селищної ради (Срібнянської ОТГ)Чернігівської області на 2018-2020 роки"</t>
  </si>
  <si>
    <t>Додаток 8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</si>
  <si>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</si>
  <si>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</si>
  <si>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</si>
  <si>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</si>
  <si>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</si>
  <si>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</si>
  <si>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Програма "Турбота " на 2018-2020 роки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</si>
  <si>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</si>
  <si>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Чернігівський обласний бюджет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</si>
  <si>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</si>
  <si>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</si>
  <si>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</si>
  <si>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</si>
  <si>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</si>
  <si>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0114082</t>
  </si>
  <si>
    <t>4082</t>
  </si>
  <si>
    <t>Інші заходи в галузі культури і мистецтва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</si>
  <si>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</si>
  <si>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</si>
  <si>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</si>
  <si>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Надання довгострокових кредитів індивідуальним забудовникам житла на селі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</si>
  <si>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</si>
  <si>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</si>
  <si>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</si>
  <si>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</si>
  <si>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</si>
  <si>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</si>
  <si>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</si>
  <si>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активними операціями</t>
  </si>
  <si>
    <t>Зміни обсягів бюджетних коштів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</si>
  <si>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</si>
  <si>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</si>
  <si>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0617363</t>
  </si>
  <si>
    <t>0117363</t>
  </si>
  <si>
    <t>Розроблення схем планування та забудови територій (містобудівної документації)</t>
  </si>
  <si>
    <t>0443</t>
  </si>
  <si>
    <t>7350</t>
  </si>
  <si>
    <t>0117350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</si>
  <si>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</si>
  <si>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</si>
  <si>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</si>
  <si>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>(грн.)</t>
  </si>
  <si>
    <t>Виконання інвестиційних проектів в рамках здійснення заходів щодо соціально-економічного розвитку окремих територій ( за рахунок залишку  субвенції який склався на 01.01.19 )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</si>
  <si>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</si>
  <si>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11 сесії 7 скликання від 26.07.2018 р.</t>
  </si>
  <si>
    <t>Рішення  3 сесії 7 скликання від 22.12.2017 р.</t>
  </si>
  <si>
    <t>Рішення  16 сесії  7 скликання від 21.12.2018 р.</t>
  </si>
  <si>
    <t>Рішення  3 сесії  7 скликання від 22.12.2017 р.</t>
  </si>
  <si>
    <t>Рішення  13 сесії 7 скликання від 27.09.2018 р.</t>
  </si>
  <si>
    <t>Рішення 12 сесії 7 скликання від 09.08.2018 р.</t>
  </si>
  <si>
    <t xml:space="preserve">Капітальні видатки </t>
  </si>
  <si>
    <t>Кошти, що передаються із загального фонду бюджету до бюджету розвитку (спеціального фонду)</t>
  </si>
  <si>
    <t>з них видатки за рахунок коштів,що передаються із загального фонду до бюджету розвитку (спеціального фонду)</t>
  </si>
  <si>
    <t>у тому числі</t>
  </si>
  <si>
    <t xml:space="preserve"> бюджет розвитку</t>
  </si>
  <si>
    <t>0117362</t>
  </si>
  <si>
    <t>Виконання інвестиційних проектів в рамках формування інфраструктури об`єднаних територіальних громад</t>
  </si>
  <si>
    <t>Виконання інвестиційних проектів в рамках здійснення заходів щодо соціально-економічного розвитку окремих територій ( за рахунок коштів субвенції )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</si>
  <si>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</si>
  <si>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</si>
  <si>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Утримання КНП Срібнянсь кий ЦПМСД</t>
  </si>
  <si>
    <t>Разом доходів</t>
  </si>
  <si>
    <t>Медична субвенція з державного бюджету місцевим бюджетам 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</si>
  <si>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</si>
  <si>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</si>
  <si>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Усього доходів (без урахування міжбюджетних трансфертів)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</si>
  <si>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</si>
  <si>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Адміністративний збір за державну реєстрацію речових прав на нерухоме майно та їх обтяжень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</si>
  <si>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</si>
  <si>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</si>
  <si>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</si>
  <si>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</si>
  <si>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</si>
  <si>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</si>
  <si>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</si>
  <si>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</si>
  <si>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</si>
  <si>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</si>
  <si>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</si>
  <si>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</si>
  <si>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</si>
  <si>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</si>
  <si>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</si>
  <si>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Акцизний податок з вироблених в Україні підакцизних товарів (продукції)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</si>
  <si>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</si>
  <si>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</si>
  <si>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</si>
  <si>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</si>
  <si>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</si>
  <si>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Найменування згідно з Класифікацією доходів бюджету</t>
  </si>
  <si>
    <t>Фінансування за типом боргового зобов’язання</t>
  </si>
  <si>
    <t>В тому числі: виконання інвестиційних проектів в рамках формування інфраструктури об`єднаних територіальних громад( за рахунок субвенції)</t>
  </si>
  <si>
    <t>Виконання інвестиційних проектів в рамках формування інфраструктури об`єднаних територіальних громад(співфінансування за рахунок власних надходжень)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</si>
  <si>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(за рахунок залишку  освітньої субвенції  який склався на 01.01.2019)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</si>
  <si>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(співфінансування субвенції за рахунок залишку  освітньої субвенції  який склався на 01.01.2019)</t>
  </si>
  <si>
    <t>1017363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</si>
  <si>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 ( за рахунок субвенції з райбюджету)</t>
  </si>
  <si>
    <t>В тому числі: виконання інвестиційних проектів в рамках здійснення заходів щодо соціально-економічного розвитку окремих територій (співфінансування за рахунок власних доходів )</t>
  </si>
  <si>
    <t>В тому числі: інші заходи у сфері соціального захисту і соціального забезпечення(за рахунок власних доходів)</t>
  </si>
  <si>
    <t>Інші заходи у сфері соціального захисту і соціального забезпечення (за рахунок субвенції з обласного бюджету)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</si>
  <si>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</si>
  <si>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</si>
  <si>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</si>
  <si>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</si>
  <si>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</si>
  <si>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</si>
  <si>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разом</t>
  </si>
  <si>
    <t>Кредитування, усього</t>
  </si>
  <si>
    <t>Міжбюджетні трансферти  місцевого бюджету Срібнянської селищної об'єднаної територіальної громади на  2020 рік</t>
  </si>
  <si>
    <t>Код  бюджету</t>
  </si>
  <si>
    <t>найменування трансферту</t>
  </si>
  <si>
    <t>код Класифікації доходів бюджету</t>
  </si>
  <si>
    <t xml:space="preserve">  </t>
  </si>
  <si>
    <t>Розподіл коштів бюджету розвитку місцевого бюджету Срібнянської селищної об'єднаної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2020 році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</si>
  <si>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</si>
  <si>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</si>
  <si>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</si>
  <si>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</si>
  <si>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</si>
  <si>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</si>
  <si>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</si>
  <si>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</si>
  <si>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компенсацію проїзду  учасникам ЧАЕС</t>
  </si>
  <si>
    <t xml:space="preserve">На  забезпечення припаратами хворих на нецукровий діабет </t>
  </si>
  <si>
    <t>На надання матеріальної допомоги для проведення капіт. ремонту власних житлових будинків та квартир особам з інвал. внаслідок війни та прирів. до них осіб</t>
  </si>
  <si>
    <t>На компенсацію за навчання  лікаря</t>
  </si>
  <si>
    <t>0117330</t>
  </si>
  <si>
    <t>Будівництво  інших об`єктів комунальної власності</t>
  </si>
  <si>
    <t xml:space="preserve">Виготовлення робочого проекту "Капітальний ремонт проїздної частини автомобільної дороги комунальної власності по вул.Яровій в смт Срібне , Срібнянського району,Чернігівської області" </t>
  </si>
  <si>
    <t>0615012</t>
  </si>
  <si>
    <t>Проведення навчально-тренувальних зборів і змагань з неолімпійських видів спорту</t>
  </si>
  <si>
    <t>Будівництво інших об'єктів комунальної власності</t>
  </si>
  <si>
    <t>ЛІМІТИ  НА  2020 РІК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</si>
  <si>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</si>
  <si>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</si>
  <si>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</si>
  <si>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</si>
  <si>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</si>
  <si>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 xml:space="preserve">На  забезпечення припаратами хворих на цукровий діабет </t>
  </si>
  <si>
    <t>здійснення  переданих видатків у сфері охорони здоров"я за рахунок коштів медичної  субвенції  на забезпечення цунтралізованих заходів і лікування хвортх на цукровий та нецукровий діабет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</si>
  <si>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</si>
  <si>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</si>
  <si>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числі: субвенція з місцевого бюджету на здійснення переданих видатків у сфері охорони здоров`я за рахунок коштів медичної субвенції</t>
  </si>
  <si>
    <t xml:space="preserve">Субвенція з місцевого бюджету на здійснення переданих видатків у сфері охорони здоров`я за рахунок коштів медичної субвенції (на забезпечення централізованих заходів з лікування хворих на цукровий та нецукровий діабет) </t>
  </si>
  <si>
    <t xml:space="preserve"> ** Закон  України "Про Державний бюджет України на 2020 рік "</t>
  </si>
  <si>
    <t>5012</t>
  </si>
  <si>
    <t>Доходи  місцевого бюджету Срібнянської  селищної об'єднаної територіальної громади  на 2020 рік</t>
  </si>
  <si>
    <t>Фінансування  місцевого бюджету Срібнянської  селищної об'єднаної територіальної громади  на 2020 рік</t>
  </si>
  <si>
    <t>Розподіл видатків  місцевого бюджету Срібнянської  селищної об'єднаної територіальної громади  на 2020 рік</t>
  </si>
  <si>
    <t>Кредитування місцевого бюджету Срібнянської  селищної об'єднаної територіальної громади  на 2020 рік</t>
  </si>
  <si>
    <t>Розподіл витрат місцевого бюджету Срібнянської селищної об'єднаної територіальної громади на реалізацію місцевих/регіональних програм у 2020 році</t>
  </si>
  <si>
    <t>Надання загальної середньої освіти закладами загальної середньої освіти ( у т. ч. з дошкільними підрозділами (відділеннями, групами))</t>
  </si>
  <si>
    <t>В чому числі : Надання загальної середньої освіти закладами загальної середньої освіти ( у т. ч. з дошкільними підрозділами (відділеннями, групами)), (за рахунок власних надходжень)</t>
  </si>
  <si>
    <t>Надання загальної середньої освіти закладами загальної середньої освіти ( у т. ч. з дошкільними підрозділами (відділеннями, групами)),( видатки за рахунок коштів субвенції на надання державної підтримки особам з особливими освітніми потребами )</t>
  </si>
  <si>
    <t>Надання загальної середньої освіти закладами загальної середньої освіти ( у т. ч. з дошкільними підрозділами (відділеннями, групами)), ( видатки за рахунок коштів освітної субвенції)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</si>
  <si>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</si>
  <si>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</si>
  <si>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</si>
  <si>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Інше внутрішнє фінансування</t>
  </si>
  <si>
    <t>Одержано</t>
  </si>
  <si>
    <t>Повернено</t>
  </si>
  <si>
    <t>На початок періоду</t>
  </si>
  <si>
    <t>Інші розрахунки</t>
  </si>
  <si>
    <t>Фінансування за рахунок коштів єдиного казначейського рахунку</t>
  </si>
  <si>
    <t>0117130</t>
  </si>
  <si>
    <t>7130</t>
  </si>
  <si>
    <t>0421</t>
  </si>
  <si>
    <t>Здійснення заходів із землеустрою</t>
  </si>
  <si>
    <t>0117310</t>
  </si>
  <si>
    <t>7310</t>
  </si>
  <si>
    <t>Будівництво об`єктів житлово-комунального господарства</t>
  </si>
  <si>
    <t>В тому числі :виконання інвестиційних проектів в рамках здійснення заходів щодо соціально-економічного розвитку окремих територій(  за рахунок залишку  субвенції який склався на 01.01.2020 )</t>
  </si>
  <si>
    <t>0117530</t>
  </si>
  <si>
    <t>7530</t>
  </si>
  <si>
    <t>0460</t>
  </si>
  <si>
    <t>Інші заходи у сфері зв`язку, телекомунікації та інформатики</t>
  </si>
  <si>
    <t xml:space="preserve">В тому числі :виконання інвестиційних проектів в рамках здійснення заходів щодо соціально-економічного розвитку окремих територій ( за рахунок залишку  субвенції який склався на 01.01.2020) </t>
  </si>
  <si>
    <t>Виконання інвестиційних проектів в рамках здійснення заходів щодо соціально-економічного розвитку окремих територій( за рахунок власних надходжень)</t>
  </si>
  <si>
    <t>0617321</t>
  </si>
  <si>
    <t>7321</t>
  </si>
  <si>
    <t>Будівництво освітніх установ та закладів</t>
  </si>
  <si>
    <t xml:space="preserve">Відшкодування витрат на проїзд громадянам , які отримують програмний гемодіаліз </t>
  </si>
  <si>
    <t>На придбання бензину Первинній медицині для підвозу хворих до м. Прилук для проходження курсу програмного гемодіалізу</t>
  </si>
  <si>
    <t>Надання загальної середньої освіти закладами загальної середньої освіти ( у т. ч. з дошкільними підрозділами (відділеннями, групами)),( видатки за рахунок залишку коштів субвенції на надання державної підтримки особам з особливими освітніми потребами )</t>
  </si>
  <si>
    <t>в т.ч.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</si>
  <si>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Будівництво міні-футбольного поля зі штучним покриттям по вул.Миру 51. смт Срібне  Срібнянського району Чернігівської області</t>
  </si>
  <si>
    <t xml:space="preserve">Виготовлення робочого проекту "Капітальний ремонт проїздної частини автомобільної дороги комунальної власності  в с.Сокиринці та с.Дігтярі , Срібнянського району,Чернігівської області" </t>
  </si>
  <si>
    <t>Придбання дорожнього катка для потреб Срібнянської об'єднаної територіальної громади</t>
  </si>
  <si>
    <t>Розробка проектно-кошторисної документації на "Капітальний ремонт системи водопостачання з відновленням асфальто-бетонного покриття по  вул.Миру смт Срібне  Чернігівської області."</t>
  </si>
  <si>
    <t>7330</t>
  </si>
  <si>
    <t>Рішення  24 сесії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</si>
  <si>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2020 рік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</si>
  <si>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</si>
  <si>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</si>
  <si>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</si>
  <si>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</si>
  <si>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</si>
  <si>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</si>
  <si>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</si>
  <si>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</si>
  <si>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</si>
  <si>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</si>
  <si>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 xml:space="preserve"> Надання загальної середньої освіти закладами загальної середньої освіти ( у т. ч. з дошкільними підрозділами (відділеннями, групами)),( видатки за рахунок  субвенції "Нова українська школа")</t>
  </si>
  <si>
    <t xml:space="preserve"> Надання загальної середньої освіти закладами загальної середньої освіти ( у т. ч. з дошкільними підрозділами (відділеннями, групами)),( співфінансування субвенції "Нова українська школа")</t>
  </si>
  <si>
    <t xml:space="preserve"> Надання загальної середньої освіти закладами загальної середньої освіти ( у т. ч. з дошкільними підрозділами (відділеннями, групами)), ( за рахунок дотації на здійснення переданих з держбюджету видатків з утримання закладів освіти та охорони здоров`я )</t>
  </si>
  <si>
    <t>В тому числі:централізовані заходи з лікування хворих на цукровий та нецукровий діабет( за рахунок власних надходжень)</t>
  </si>
  <si>
    <t>Централізовані заходи з лікування хворих на цукровий та нецукровий діабет (за рахунок субвенції на здійснення підтримки окремих закладів та заходів у системі охорони здоров`я)</t>
  </si>
  <si>
    <t>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</si>
  <si>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здійснення підтримки окремих закладів та заходів у системі охорони здоров`я за рахунок відповідної субвенції з державного бюджету</t>
  </si>
  <si>
    <t>Виготовлення робочого проекту та улаштування системи відеоспостереження зони стадіону смт Срібне, Срібнянського району,Чернігівської області</t>
  </si>
  <si>
    <t>Капітальні видатки (за рахунок субвенції з освітніми потребами)</t>
  </si>
  <si>
    <t>Капітальні видатки (за рахунок субвенції НУШ)</t>
  </si>
  <si>
    <t>Капітальні видатки ( співфінансування субвенції НУШ)</t>
  </si>
  <si>
    <t>Виготовлення робочого проекту "Капітальний ремонт кухні Срібнянської ЗОШ I-III ст. по вул.Миру,51Б,смт.Срібне Срібнянського району Чернігівської області"</t>
  </si>
  <si>
    <t>Виготовлення робочого проекту "Капітальний ремонт кухні Срібнянського ЗДО"Сонечко" по вул.Сонячна,24,смт.Срібне Срібнянського району Чернігівської області"</t>
  </si>
  <si>
    <t>'Надання позашкільної освіти закладами позашкільної освіти, заходи із позашкільної роботи з дітьми</t>
  </si>
  <si>
    <t>Програма «Профілактика правопорушень на 2020-2022 роки»</t>
  </si>
  <si>
    <t>Рішення  26 сесії  7 скликання від 19.02.2020 р.</t>
  </si>
  <si>
    <t>Розробка проектної документації на "Реконстукцію в рамках відновлення системи вуличного освітлення частини вул.Урожайна, вул.Ювілейна від КТП-1100 в смт. Срібне, Срібнянського району,  Чернігівської області."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</si>
  <si>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</si>
  <si>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</si>
  <si>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</si>
  <si>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здоров`я за рахунок коштів медичної субвенції.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</si>
  <si>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</si>
  <si>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</si>
  <si>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</si>
  <si>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</si>
  <si>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</si>
  <si>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</si>
  <si>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</si>
  <si>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дотація на</t>
  </si>
  <si>
    <t xml:space="preserve">субвенції </t>
  </si>
  <si>
    <t>загального фонду на:*</t>
  </si>
  <si>
    <t>*Рішення сесії  "Про обласний бюджет на 2020 рік"  та рішення сесії районної ради "Про районний бюджет на 2020 рік" зі змінами</t>
  </si>
  <si>
    <t>Секретар  ради</t>
  </si>
  <si>
    <t>І.МАРТИНЮК</t>
  </si>
  <si>
    <t xml:space="preserve">до рішення тридцять третьої  сесії сьомого скликання Срібнянської селищної ради </t>
  </si>
  <si>
    <t xml:space="preserve">до рішення тридцять третьої  сесії сьомого скликання                                 Срібнянської селищної ради </t>
  </si>
  <si>
    <t>до рішення тридцять третьої  сесії сьомого скликання                           Срібнянської селищної ради</t>
  </si>
  <si>
    <t>до рішення тридцять третьої  сесії сьомого скликання                            Срібнянської селищної ради</t>
  </si>
  <si>
    <t>до рішення тридцять третьої сесії сьомого скликання                                      Срібнянської селищної ради</t>
  </si>
  <si>
    <t xml:space="preserve">до рішення тридцять третьої сесії сьомого скликання Срібнянської селищної ради </t>
  </si>
  <si>
    <t>до рішення тридцять третьої  сесії сьомого скликання Срібнянської селищної ради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</si>
  <si>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</si>
  <si>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</si>
  <si>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</si>
  <si>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</si>
  <si>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 (за рахунок власних доходів на забезпечення припаратами хворих на нецукровий діабет)</t>
  </si>
  <si>
    <t>Інша субвенція на виготовлення робочого проекту та капітальний ремонт автомобільної дороги комунальної власності по вул.Українська в смт Срібне Чернігівської області</t>
  </si>
  <si>
    <t>Виготовлення  робочого проекту та капітальний ремонт автомобільної дороги комунальної власності по вул.Українська в смт Срібне  Чернігівської області</t>
  </si>
  <si>
    <t>В тому числі: утримання та розвиток автомобільних доріг та дорожньої інфраструктури за рахунок коштів місцевого бюджету ( за рахунок іншої  субвенції з райбюджету )</t>
  </si>
  <si>
    <t>Утримання та розвиток автомобільних доріг та дорожньої інфраструктури за рахунок коштів місцевого бюджету( за рахунок власних надходжень)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</si>
</sst>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&quot;-&quot;??\ _г_р_н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[$-422]d\ mmmm\ yyyy&quot; р.&quot;"/>
  </numFmts>
  <fonts count="98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3" fillId="3" borderId="0" applyNumberFormat="0" applyBorder="0" applyAlignment="0" applyProtection="0"/>
    <xf numFmtId="0" fontId="68" fillId="4" borderId="0" applyNumberFormat="0" applyBorder="0" applyAlignment="0" applyProtection="0"/>
    <xf numFmtId="0" fontId="3" fillId="5" borderId="0" applyNumberFormat="0" applyBorder="0" applyAlignment="0" applyProtection="0"/>
    <xf numFmtId="0" fontId="68" fillId="6" borderId="0" applyNumberFormat="0" applyBorder="0" applyAlignment="0" applyProtection="0"/>
    <xf numFmtId="0" fontId="3" fillId="7" borderId="0" applyNumberFormat="0" applyBorder="0" applyAlignment="0" applyProtection="0"/>
    <xf numFmtId="0" fontId="68" fillId="8" borderId="0" applyNumberFormat="0" applyBorder="0" applyAlignment="0" applyProtection="0"/>
    <xf numFmtId="0" fontId="3" fillId="3" borderId="0" applyNumberFormat="0" applyBorder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68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8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3" fillId="13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68" fillId="19" borderId="0" applyNumberFormat="0" applyBorder="0" applyAlignment="0" applyProtection="0"/>
    <xf numFmtId="0" fontId="3" fillId="15" borderId="0" applyNumberFormat="0" applyBorder="0" applyAlignment="0" applyProtection="0"/>
    <xf numFmtId="0" fontId="68" fillId="20" borderId="0" applyNumberFormat="0" applyBorder="0" applyAlignment="0" applyProtection="0"/>
    <xf numFmtId="0" fontId="3" fillId="12" borderId="0" applyNumberFormat="0" applyBorder="0" applyAlignment="0" applyProtection="0"/>
    <xf numFmtId="0" fontId="68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9" fillId="23" borderId="0" applyNumberFormat="0" applyBorder="0" applyAlignment="0" applyProtection="0"/>
    <xf numFmtId="0" fontId="8" fillId="24" borderId="0" applyNumberFormat="0" applyBorder="0" applyAlignment="0" applyProtection="0"/>
    <xf numFmtId="0" fontId="69" fillId="25" borderId="0" applyNumberFormat="0" applyBorder="0" applyAlignment="0" applyProtection="0"/>
    <xf numFmtId="0" fontId="8" fillId="13" borderId="0" applyNumberFormat="0" applyBorder="0" applyAlignment="0" applyProtection="0"/>
    <xf numFmtId="0" fontId="69" fillId="26" borderId="0" applyNumberFormat="0" applyBorder="0" applyAlignment="0" applyProtection="0"/>
    <xf numFmtId="0" fontId="8" fillId="18" borderId="0" applyNumberFormat="0" applyBorder="0" applyAlignment="0" applyProtection="0"/>
    <xf numFmtId="0" fontId="69" fillId="27" borderId="0" applyNumberFormat="0" applyBorder="0" applyAlignment="0" applyProtection="0"/>
    <xf numFmtId="0" fontId="8" fillId="15" borderId="0" applyNumberFormat="0" applyBorder="0" applyAlignment="0" applyProtection="0"/>
    <xf numFmtId="0" fontId="69" fillId="28" borderId="0" applyNumberFormat="0" applyBorder="0" applyAlignment="0" applyProtection="0"/>
    <xf numFmtId="0" fontId="8" fillId="24" borderId="0" applyNumberFormat="0" applyBorder="0" applyAlignment="0" applyProtection="0"/>
    <xf numFmtId="0" fontId="69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69" fillId="32" borderId="0" applyNumberFormat="0" applyBorder="0" applyAlignment="0" applyProtection="0"/>
    <xf numFmtId="0" fontId="8" fillId="24" borderId="0" applyNumberFormat="0" applyBorder="0" applyAlignment="0" applyProtection="0"/>
    <xf numFmtId="0" fontId="69" fillId="33" borderId="0" applyNumberFormat="0" applyBorder="0" applyAlignment="0" applyProtection="0"/>
    <xf numFmtId="0" fontId="8" fillId="34" borderId="0" applyNumberFormat="0" applyBorder="0" applyAlignment="0" applyProtection="0"/>
    <xf numFmtId="0" fontId="69" fillId="35" borderId="0" applyNumberFormat="0" applyBorder="0" applyAlignment="0" applyProtection="0"/>
    <xf numFmtId="0" fontId="8" fillId="36" borderId="0" applyNumberFormat="0" applyBorder="0" applyAlignment="0" applyProtection="0"/>
    <xf numFmtId="0" fontId="69" fillId="37" borderId="0" applyNumberFormat="0" applyBorder="0" applyAlignment="0" applyProtection="0"/>
    <xf numFmtId="0" fontId="8" fillId="38" borderId="0" applyNumberFormat="0" applyBorder="0" applyAlignment="0" applyProtection="0"/>
    <xf numFmtId="0" fontId="69" fillId="39" borderId="0" applyNumberFormat="0" applyBorder="0" applyAlignment="0" applyProtection="0"/>
    <xf numFmtId="0" fontId="8" fillId="24" borderId="0" applyNumberFormat="0" applyBorder="0" applyAlignment="0" applyProtection="0"/>
    <xf numFmtId="0" fontId="69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9" fillId="18" borderId="1" applyNumberFormat="0" applyAlignment="0" applyProtection="0"/>
    <xf numFmtId="0" fontId="70" fillId="42" borderId="2" applyNumberFormat="0" applyAlignment="0" applyProtection="0"/>
    <xf numFmtId="0" fontId="9" fillId="5" borderId="1" applyNumberFormat="0" applyAlignment="0" applyProtection="0"/>
    <xf numFmtId="0" fontId="71" fillId="43" borderId="3" applyNumberFormat="0" applyAlignment="0" applyProtection="0"/>
    <xf numFmtId="0" fontId="10" fillId="3" borderId="4" applyNumberFormat="0" applyAlignment="0" applyProtection="0"/>
    <xf numFmtId="0" fontId="72" fillId="43" borderId="2" applyNumberFormat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73" fillId="0" borderId="5" applyNumberFormat="0" applyFill="0" applyAlignment="0" applyProtection="0"/>
    <xf numFmtId="0" fontId="22" fillId="0" borderId="6" applyNumberFormat="0" applyFill="0" applyAlignment="0" applyProtection="0"/>
    <xf numFmtId="0" fontId="74" fillId="0" borderId="7" applyNumberFormat="0" applyFill="0" applyAlignment="0" applyProtection="0"/>
    <xf numFmtId="0" fontId="23" fillId="0" borderId="8" applyNumberFormat="0" applyFill="0" applyAlignment="0" applyProtection="0"/>
    <xf numFmtId="0" fontId="75" fillId="0" borderId="9" applyNumberFormat="0" applyFill="0" applyAlignment="0" applyProtection="0"/>
    <xf numFmtId="0" fontId="24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 vertical="top"/>
      <protection/>
    </xf>
    <xf numFmtId="0" fontId="17" fillId="0" borderId="11" applyNumberFormat="0" applyFill="0" applyAlignment="0" applyProtection="0"/>
    <xf numFmtId="0" fontId="76" fillId="0" borderId="12" applyNumberFormat="0" applyFill="0" applyAlignment="0" applyProtection="0"/>
    <xf numFmtId="0" fontId="2" fillId="0" borderId="13" applyNumberFormat="0" applyFill="0" applyAlignment="0" applyProtection="0"/>
    <xf numFmtId="0" fontId="12" fillId="44" borderId="14" applyNumberFormat="0" applyAlignment="0" applyProtection="0"/>
    <xf numFmtId="0" fontId="77" fillId="45" borderId="15" applyNumberFormat="0" applyAlignment="0" applyProtection="0"/>
    <xf numFmtId="0" fontId="12" fillId="44" borderId="14" applyNumberFormat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46" borderId="0" applyNumberFormat="0" applyBorder="0" applyAlignment="0" applyProtection="0"/>
    <xf numFmtId="0" fontId="13" fillId="18" borderId="0" applyNumberFormat="0" applyBorder="0" applyAlignment="0" applyProtection="0"/>
    <xf numFmtId="0" fontId="28" fillId="3" borderId="1" applyNumberFormat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2" fillId="0" borderId="16" applyNumberFormat="0" applyFill="0" applyAlignment="0" applyProtection="0"/>
    <xf numFmtId="0" fontId="81" fillId="47" borderId="0" applyNumberFormat="0" applyBorder="0" applyAlignment="0" applyProtection="0"/>
    <xf numFmtId="0" fontId="14" fillId="22" borderId="0" applyNumberFormat="0" applyBorder="0" applyAlignment="0" applyProtection="0"/>
    <xf numFmtId="0" fontId="14" fillId="48" borderId="0" applyNumberFormat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9" borderId="17" applyNumberFormat="0" applyFont="0" applyAlignment="0" applyProtection="0"/>
    <xf numFmtId="0" fontId="0" fillId="7" borderId="18" applyNumberFormat="0" applyFont="0" applyAlignment="0" applyProtection="0"/>
    <xf numFmtId="0" fontId="21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4" applyNumberFormat="0" applyAlignment="0" applyProtection="0"/>
    <xf numFmtId="0" fontId="83" fillId="0" borderId="19" applyNumberFormat="0" applyFill="0" applyAlignment="0" applyProtection="0"/>
    <xf numFmtId="0" fontId="16" fillId="0" borderId="20" applyNumberFormat="0" applyFill="0" applyAlignment="0" applyProtection="0"/>
    <xf numFmtId="0" fontId="29" fillId="18" borderId="0" applyNumberFormat="0" applyBorder="0" applyAlignment="0" applyProtection="0"/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5" fillId="50" borderId="0" applyNumberFormat="0" applyBorder="0" applyAlignment="0" applyProtection="0"/>
    <xf numFmtId="0" fontId="18" fillId="51" borderId="0" applyNumberFormat="0" applyBorder="0" applyAlignment="0" applyProtection="0"/>
  </cellStyleXfs>
  <cellXfs count="510">
    <xf numFmtId="0" fontId="0" fillId="0" borderId="0" xfId="0" applyAlignment="1">
      <alignment/>
    </xf>
    <xf numFmtId="0" fontId="80" fillId="0" borderId="0" xfId="144">
      <alignment/>
      <protection/>
    </xf>
    <xf numFmtId="0" fontId="0" fillId="0" borderId="0" xfId="147">
      <alignment/>
      <protection/>
    </xf>
    <xf numFmtId="0" fontId="86" fillId="0" borderId="0" xfId="144" applyFont="1">
      <alignment/>
      <protection/>
    </xf>
    <xf numFmtId="0" fontId="86" fillId="0" borderId="0" xfId="150" applyFont="1">
      <alignment/>
      <protection/>
    </xf>
    <xf numFmtId="0" fontId="19" fillId="0" borderId="0" xfId="147" applyFont="1">
      <alignment/>
      <protection/>
    </xf>
    <xf numFmtId="0" fontId="86" fillId="0" borderId="0" xfId="150" applyFont="1" applyAlignment="1">
      <alignment horizontal="left"/>
      <protection/>
    </xf>
    <xf numFmtId="0" fontId="6" fillId="0" borderId="0" xfId="168" applyFont="1" applyBorder="1" applyAlignment="1" applyProtection="1">
      <alignment horizontal="center" vertical="center"/>
      <protection locked="0"/>
    </xf>
    <xf numFmtId="49" fontId="19" fillId="3" borderId="21" xfId="168" applyNumberFormat="1" applyFont="1" applyFill="1" applyBorder="1" applyAlignment="1">
      <alignment vertical="center"/>
      <protection/>
    </xf>
    <xf numFmtId="2" fontId="19" fillId="3" borderId="21" xfId="168" applyNumberFormat="1" applyFont="1" applyFill="1" applyBorder="1" applyAlignment="1">
      <alignment vertical="center" wrapText="1"/>
      <protection/>
    </xf>
    <xf numFmtId="2" fontId="6" fillId="3" borderId="21" xfId="168" applyNumberFormat="1" applyFont="1" applyFill="1" applyBorder="1" applyAlignment="1">
      <alignment vertical="center" wrapText="1"/>
      <protection/>
    </xf>
    <xf numFmtId="2" fontId="19" fillId="0" borderId="21" xfId="168" applyNumberFormat="1" applyFont="1" applyFill="1" applyBorder="1" applyAlignment="1">
      <alignment horizontal="center" vertical="center" wrapText="1"/>
      <protection/>
    </xf>
    <xf numFmtId="2" fontId="6" fillId="0" borderId="21" xfId="168" applyNumberFormat="1" applyFont="1" applyFill="1" applyBorder="1" applyAlignment="1">
      <alignment horizontal="center" vertical="center" wrapText="1"/>
      <protection/>
    </xf>
    <xf numFmtId="49" fontId="19" fillId="3" borderId="21" xfId="168" applyNumberFormat="1" applyFont="1" applyFill="1" applyBorder="1" applyAlignment="1">
      <alignment horizontal="center" vertical="center" wrapText="1"/>
      <protection/>
    </xf>
    <xf numFmtId="49" fontId="19" fillId="0" borderId="21" xfId="168" applyNumberFormat="1" applyFont="1" applyFill="1" applyBorder="1" applyAlignment="1">
      <alignment horizontal="center" vertical="center" wrapText="1"/>
      <protection/>
    </xf>
    <xf numFmtId="49" fontId="6" fillId="0" borderId="0" xfId="168" applyNumberFormat="1" applyFont="1" applyBorder="1" applyAlignment="1">
      <alignment horizontal="center"/>
      <protection/>
    </xf>
    <xf numFmtId="0" fontId="6" fillId="0" borderId="0" xfId="168" applyFont="1" applyBorder="1" applyAlignment="1">
      <alignment horizontal="center" vertical="center" wrapText="1"/>
      <protection/>
    </xf>
    <xf numFmtId="3" fontId="6" fillId="0" borderId="0" xfId="168" applyNumberFormat="1" applyFont="1" applyBorder="1" applyAlignment="1">
      <alignment horizontal="right"/>
      <protection/>
    </xf>
    <xf numFmtId="165" fontId="6" fillId="0" borderId="0" xfId="168" applyNumberFormat="1" applyFont="1" applyBorder="1" applyAlignment="1">
      <alignment horizontal="right"/>
      <protection/>
    </xf>
    <xf numFmtId="0" fontId="86" fillId="0" borderId="22" xfId="144" applyFont="1" applyBorder="1">
      <alignment/>
      <protection/>
    </xf>
    <xf numFmtId="0" fontId="7" fillId="0" borderId="23" xfId="144" applyFont="1" applyBorder="1" applyAlignment="1">
      <alignment horizontal="center" wrapText="1"/>
      <protection/>
    </xf>
    <xf numFmtId="0" fontId="7" fillId="0" borderId="23" xfId="144" applyFont="1" applyBorder="1" applyAlignment="1">
      <alignment horizontal="center"/>
      <protection/>
    </xf>
    <xf numFmtId="0" fontId="7" fillId="0" borderId="24" xfId="144" applyFont="1" applyBorder="1" applyAlignment="1">
      <alignment horizontal="center" vertical="top" wrapText="1"/>
      <protection/>
    </xf>
    <xf numFmtId="2" fontId="19" fillId="3" borderId="21" xfId="168" applyNumberFormat="1" applyFont="1" applyFill="1" applyBorder="1" applyAlignment="1">
      <alignment horizontal="center" vertical="center" wrapText="1"/>
      <protection/>
    </xf>
    <xf numFmtId="2" fontId="6" fillId="3" borderId="21" xfId="168" applyNumberFormat="1" applyFont="1" applyFill="1" applyBorder="1" applyAlignment="1">
      <alignment horizontal="center" vertical="center" wrapText="1"/>
      <protection/>
    </xf>
    <xf numFmtId="0" fontId="6" fillId="0" borderId="0" xfId="168" applyFont="1" applyBorder="1" applyAlignment="1" applyProtection="1">
      <alignment horizontal="center" vertical="center" wrapText="1"/>
      <protection locked="0"/>
    </xf>
    <xf numFmtId="0" fontId="19" fillId="3" borderId="21" xfId="168" applyFont="1" applyFill="1" applyBorder="1" applyAlignment="1">
      <alignment horizontal="center" vertical="center" wrapText="1"/>
      <protection/>
    </xf>
    <xf numFmtId="0" fontId="86" fillId="0" borderId="0" xfId="158" applyFont="1">
      <alignment/>
      <protection/>
    </xf>
    <xf numFmtId="2" fontId="87" fillId="9" borderId="21" xfId="158" applyNumberFormat="1" applyFont="1" applyFill="1" applyBorder="1" applyAlignment="1">
      <alignment vertical="center" wrapText="1"/>
      <protection/>
    </xf>
    <xf numFmtId="0" fontId="68" fillId="0" borderId="0" xfId="160">
      <alignment/>
      <protection/>
    </xf>
    <xf numFmtId="0" fontId="87" fillId="0" borderId="0" xfId="160" applyFont="1" applyAlignment="1">
      <alignment horizontal="left"/>
      <protection/>
    </xf>
    <xf numFmtId="0" fontId="87" fillId="0" borderId="21" xfId="160" applyFont="1" applyBorder="1" applyAlignment="1" quotePrefix="1">
      <alignment horizontal="center" vertical="center" wrapText="1"/>
      <protection/>
    </xf>
    <xf numFmtId="2" fontId="87" fillId="52" borderId="21" xfId="160" applyNumberFormat="1" applyFont="1" applyFill="1" applyBorder="1" applyAlignment="1">
      <alignment vertical="center" wrapText="1"/>
      <protection/>
    </xf>
    <xf numFmtId="2" fontId="87" fillId="0" borderId="21" xfId="160" applyNumberFormat="1" applyFont="1" applyBorder="1" applyAlignment="1" quotePrefix="1">
      <alignment horizontal="center" vertical="center" wrapText="1"/>
      <protection/>
    </xf>
    <xf numFmtId="0" fontId="21" fillId="0" borderId="0" xfId="167" applyFont="1" applyBorder="1">
      <alignment/>
      <protection/>
    </xf>
    <xf numFmtId="0" fontId="30" fillId="0" borderId="0" xfId="167" applyFont="1" applyBorder="1">
      <alignment/>
      <protection/>
    </xf>
    <xf numFmtId="0" fontId="31" fillId="0" borderId="0" xfId="160" applyFont="1">
      <alignment/>
      <protection/>
    </xf>
    <xf numFmtId="0" fontId="68" fillId="0" borderId="0" xfId="160" applyAlignment="1">
      <alignment/>
      <protection/>
    </xf>
    <xf numFmtId="0" fontId="21" fillId="0" borderId="0" xfId="167" applyFont="1">
      <alignment/>
      <protection/>
    </xf>
    <xf numFmtId="0" fontId="30" fillId="0" borderId="0" xfId="160" applyFont="1" applyAlignment="1">
      <alignment horizontal="center" vertical="center" wrapText="1"/>
      <protection/>
    </xf>
    <xf numFmtId="0" fontId="31" fillId="3" borderId="0" xfId="160" applyFont="1" applyFill="1" applyBorder="1">
      <alignment/>
      <protection/>
    </xf>
    <xf numFmtId="0" fontId="34" fillId="0" borderId="0" xfId="160" applyFont="1" applyBorder="1" applyAlignment="1">
      <alignment horizontal="right" vertical="center" wrapText="1"/>
      <protection/>
    </xf>
    <xf numFmtId="0" fontId="35" fillId="0" borderId="0" xfId="160" applyFont="1" applyBorder="1" applyAlignment="1">
      <alignment horizontal="center" vertical="center" wrapText="1"/>
      <protection/>
    </xf>
    <xf numFmtId="0" fontId="32" fillId="0" borderId="25" xfId="160" applyNumberFormat="1" applyFont="1" applyFill="1" applyBorder="1" applyAlignment="1" applyProtection="1">
      <alignment horizontal="right" vertical="center"/>
      <protection/>
    </xf>
    <xf numFmtId="0" fontId="6" fillId="0" borderId="26" xfId="160" applyFont="1" applyBorder="1" applyAlignment="1">
      <alignment horizontal="center" vertical="center" wrapText="1"/>
      <protection/>
    </xf>
    <xf numFmtId="0" fontId="6" fillId="3" borderId="27" xfId="160" applyFont="1" applyFill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7" fillId="0" borderId="21" xfId="160" applyFont="1" applyBorder="1" applyAlignment="1">
      <alignment horizontal="center" vertical="center" wrapText="1"/>
      <protection/>
    </xf>
    <xf numFmtId="0" fontId="38" fillId="0" borderId="0" xfId="160" applyFont="1" applyBorder="1" applyAlignment="1">
      <alignment vertical="center" wrapText="1"/>
      <protection/>
    </xf>
    <xf numFmtId="0" fontId="39" fillId="0" borderId="0" xfId="160" applyFont="1" applyAlignment="1">
      <alignment horizontal="left"/>
      <protection/>
    </xf>
    <xf numFmtId="0" fontId="37" fillId="0" borderId="0" xfId="160" applyFont="1" applyAlignment="1">
      <alignment horizontal="left"/>
      <protection/>
    </xf>
    <xf numFmtId="0" fontId="3" fillId="0" borderId="0" xfId="160" applyFont="1">
      <alignment/>
      <protection/>
    </xf>
    <xf numFmtId="0" fontId="39" fillId="0" borderId="0" xfId="160" applyFont="1">
      <alignment/>
      <protection/>
    </xf>
    <xf numFmtId="0" fontId="40" fillId="0" borderId="0" xfId="160" applyFont="1">
      <alignment/>
      <protection/>
    </xf>
    <xf numFmtId="0" fontId="41" fillId="0" borderId="0" xfId="160" applyFont="1">
      <alignment/>
      <protection/>
    </xf>
    <xf numFmtId="4" fontId="6" fillId="3" borderId="28" xfId="160" applyNumberFormat="1" applyFont="1" applyFill="1" applyBorder="1" applyAlignment="1" applyProtection="1">
      <alignment vertical="center" wrapText="1"/>
      <protection hidden="1" locked="0"/>
    </xf>
    <xf numFmtId="0" fontId="62" fillId="0" borderId="28" xfId="160" applyFont="1" applyBorder="1" applyAlignment="1">
      <alignment vertical="center" wrapText="1"/>
      <protection/>
    </xf>
    <xf numFmtId="0" fontId="68" fillId="0" borderId="28" xfId="160" applyBorder="1" applyAlignment="1">
      <alignment/>
      <protection/>
    </xf>
    <xf numFmtId="0" fontId="31" fillId="0" borderId="0" xfId="160" applyFont="1" applyBorder="1">
      <alignment/>
      <protection/>
    </xf>
    <xf numFmtId="0" fontId="32" fillId="0" borderId="0" xfId="160" applyNumberFormat="1" applyFont="1" applyFill="1" applyAlignment="1" applyProtection="1">
      <alignment vertical="center" wrapText="1"/>
      <protection/>
    </xf>
    <xf numFmtId="0" fontId="86" fillId="0" borderId="0" xfId="155" applyFont="1" applyAlignment="1">
      <alignment horizontal="left"/>
      <protection/>
    </xf>
    <xf numFmtId="0" fontId="6" fillId="0" borderId="21" xfId="168" applyFont="1" applyBorder="1" applyAlignment="1">
      <alignment horizontal="center" vertical="center" wrapText="1"/>
      <protection/>
    </xf>
    <xf numFmtId="0" fontId="6" fillId="0" borderId="21" xfId="168" applyFont="1" applyBorder="1" applyAlignment="1">
      <alignment horizontal="centerContinuous" vertical="center" wrapText="1"/>
      <protection/>
    </xf>
    <xf numFmtId="0" fontId="7" fillId="0" borderId="21" xfId="168" applyFont="1" applyBorder="1" applyAlignment="1">
      <alignment horizontal="center" vertical="center" wrapText="1"/>
      <protection/>
    </xf>
    <xf numFmtId="2" fontId="19" fillId="3" borderId="26" xfId="168" applyNumberFormat="1" applyFont="1" applyFill="1" applyBorder="1" applyAlignment="1">
      <alignment horizontal="center" vertical="center" wrapText="1"/>
      <protection/>
    </xf>
    <xf numFmtId="2" fontId="6" fillId="3" borderId="26" xfId="168" applyNumberFormat="1" applyFont="1" applyFill="1" applyBorder="1" applyAlignment="1">
      <alignment horizontal="center" vertical="center" wrapText="1"/>
      <protection/>
    </xf>
    <xf numFmtId="49" fontId="86" fillId="0" borderId="21" xfId="155" applyNumberFormat="1" applyFont="1" applyBorder="1" applyAlignment="1" quotePrefix="1">
      <alignment horizontal="center" vertical="center" wrapText="1"/>
      <protection/>
    </xf>
    <xf numFmtId="0" fontId="86" fillId="0" borderId="21" xfId="155" applyFont="1" applyFill="1" applyBorder="1" applyAlignment="1" quotePrefix="1">
      <alignment horizontal="center" vertical="center" wrapText="1"/>
      <protection/>
    </xf>
    <xf numFmtId="49" fontId="19" fillId="0" borderId="21" xfId="147" applyNumberFormat="1" applyFont="1" applyFill="1" applyBorder="1" applyAlignment="1">
      <alignment horizontal="center" vertical="center"/>
      <protection/>
    </xf>
    <xf numFmtId="49" fontId="86" fillId="0" borderId="21" xfId="155" applyNumberFormat="1" applyFont="1" applyFill="1" applyBorder="1" applyAlignment="1">
      <alignment horizontal="center" vertical="center" wrapText="1"/>
      <protection/>
    </xf>
    <xf numFmtId="2" fontId="86" fillId="0" borderId="21" xfId="161" applyNumberFormat="1" applyFont="1" applyBorder="1" applyAlignment="1" quotePrefix="1">
      <alignment horizontal="center" vertical="center" wrapText="1"/>
      <protection/>
    </xf>
    <xf numFmtId="0" fontId="6" fillId="0" borderId="0" xfId="147" applyFont="1" applyAlignment="1">
      <alignment/>
      <protection/>
    </xf>
    <xf numFmtId="49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6" fillId="11" borderId="21" xfId="168" applyFont="1" applyFill="1" applyBorder="1" applyAlignment="1">
      <alignment horizontal="center" vertical="center" wrapText="1"/>
      <protection/>
    </xf>
    <xf numFmtId="0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7" fillId="11" borderId="21" xfId="168" applyFont="1" applyFill="1" applyBorder="1" applyAlignment="1">
      <alignment horizontal="center" vertical="center" wrapText="1"/>
      <protection/>
    </xf>
    <xf numFmtId="2" fontId="6" fillId="11" borderId="21" xfId="168" applyNumberFormat="1" applyFont="1" applyFill="1" applyBorder="1" applyAlignment="1">
      <alignment horizontal="center" vertical="center" wrapText="1"/>
      <protection/>
    </xf>
    <xf numFmtId="0" fontId="87" fillId="11" borderId="21" xfId="155" applyFont="1" applyFill="1" applyBorder="1" applyAlignment="1" quotePrefix="1">
      <alignment horizontal="center" vertical="center" wrapText="1"/>
      <protection/>
    </xf>
    <xf numFmtId="0" fontId="6" fillId="11" borderId="21" xfId="147" applyFont="1" applyFill="1" applyBorder="1" applyAlignment="1" quotePrefix="1">
      <alignment horizontal="center" vertical="center"/>
      <protection/>
    </xf>
    <xf numFmtId="49" fontId="87" fillId="11" borderId="21" xfId="155" applyNumberFormat="1" applyFont="1" applyFill="1" applyBorder="1" applyAlignment="1">
      <alignment horizontal="center" vertical="center" wrapText="1"/>
      <protection/>
    </xf>
    <xf numFmtId="49" fontId="6" fillId="11" borderId="21" xfId="147" applyNumberFormat="1" applyFont="1" applyFill="1" applyBorder="1" applyAlignment="1">
      <alignment horizontal="center" vertical="center"/>
      <protection/>
    </xf>
    <xf numFmtId="2" fontId="87" fillId="11" borderId="21" xfId="144" applyNumberFormat="1" applyFont="1" applyFill="1" applyBorder="1" applyAlignment="1" quotePrefix="1">
      <alignment horizontal="center" vertical="center" wrapText="1"/>
      <protection/>
    </xf>
    <xf numFmtId="49" fontId="6" fillId="11" borderId="21" xfId="168" applyNumberFormat="1" applyFont="1" applyFill="1" applyBorder="1" applyAlignment="1">
      <alignment horizontal="center" vertical="center" wrapText="1"/>
      <protection/>
    </xf>
    <xf numFmtId="2" fontId="86" fillId="0" borderId="21" xfId="155" applyNumberFormat="1" applyFont="1" applyBorder="1" applyAlignment="1" quotePrefix="1">
      <alignment vertical="center" wrapText="1"/>
      <protection/>
    </xf>
    <xf numFmtId="2" fontId="86" fillId="53" borderId="21" xfId="147" applyNumberFormat="1" applyFont="1" applyFill="1" applyBorder="1" applyAlignment="1" quotePrefix="1">
      <alignment vertical="center" wrapText="1"/>
      <protection/>
    </xf>
    <xf numFmtId="2" fontId="19" fillId="53" borderId="21" xfId="147" applyNumberFormat="1" applyFont="1" applyFill="1" applyBorder="1" applyAlignment="1" quotePrefix="1">
      <alignment vertical="center" wrapText="1"/>
      <protection/>
    </xf>
    <xf numFmtId="0" fontId="7" fillId="0" borderId="21" xfId="144" applyFont="1" applyBorder="1" applyAlignment="1">
      <alignment vertical="top" wrapText="1"/>
      <protection/>
    </xf>
    <xf numFmtId="0" fontId="7" fillId="0" borderId="21" xfId="144" applyFont="1" applyBorder="1" applyAlignment="1">
      <alignment horizontal="center" vertical="center"/>
      <protection/>
    </xf>
    <xf numFmtId="0" fontId="7" fillId="0" borderId="29" xfId="144" applyFont="1" applyBorder="1" applyAlignment="1">
      <alignment horizontal="center"/>
      <protection/>
    </xf>
    <xf numFmtId="0" fontId="7" fillId="0" borderId="29" xfId="144" applyFont="1" applyBorder="1" applyAlignment="1">
      <alignment horizontal="center" wrapText="1"/>
      <protection/>
    </xf>
    <xf numFmtId="0" fontId="20" fillId="0" borderId="21" xfId="144" applyFont="1" applyBorder="1" applyAlignment="1">
      <alignment horizontal="center" vertical="center"/>
      <protection/>
    </xf>
    <xf numFmtId="0" fontId="87" fillId="0" borderId="0" xfId="144" applyFont="1">
      <alignment/>
      <protection/>
    </xf>
    <xf numFmtId="0" fontId="19" fillId="0" borderId="30" xfId="0" applyFont="1" applyBorder="1" applyAlignment="1">
      <alignment horizontal="center" vertical="top" wrapText="1"/>
    </xf>
    <xf numFmtId="49" fontId="86" fillId="0" borderId="21" xfId="155" applyNumberFormat="1" applyFont="1" applyBorder="1" applyAlignment="1">
      <alignment horizontal="center" vertical="center" wrapText="1"/>
      <protection/>
    </xf>
    <xf numFmtId="2" fontId="7" fillId="11" borderId="21" xfId="168" applyNumberFormat="1" applyFont="1" applyFill="1" applyBorder="1" applyAlignment="1">
      <alignment horizontal="center" vertical="center" wrapText="1"/>
      <protection/>
    </xf>
    <xf numFmtId="49" fontId="6" fillId="21" borderId="21" xfId="168" applyNumberFormat="1" applyFont="1" applyFill="1" applyBorder="1" applyAlignment="1">
      <alignment horizontal="center"/>
      <protection/>
    </xf>
    <xf numFmtId="0" fontId="6" fillId="21" borderId="21" xfId="168" applyFont="1" applyFill="1" applyBorder="1" applyAlignment="1">
      <alignment horizontal="center" vertical="center" wrapText="1"/>
      <protection/>
    </xf>
    <xf numFmtId="2" fontId="7" fillId="21" borderId="21" xfId="168" applyNumberFormat="1" applyFont="1" applyFill="1" applyBorder="1" applyAlignment="1">
      <alignment horizontal="center" vertical="center" wrapText="1"/>
      <protection/>
    </xf>
    <xf numFmtId="2" fontId="19" fillId="53" borderId="21" xfId="168" applyNumberFormat="1" applyFont="1" applyFill="1" applyBorder="1" applyAlignment="1">
      <alignment horizontal="center" vertical="center" wrapText="1"/>
      <protection/>
    </xf>
    <xf numFmtId="2" fontId="6" fillId="21" borderId="21" xfId="168" applyNumberFormat="1" applyFont="1" applyFill="1" applyBorder="1" applyAlignment="1">
      <alignment horizontal="right" vertical="center"/>
      <protection/>
    </xf>
    <xf numFmtId="0" fontId="86" fillId="0" borderId="21" xfId="144" applyFont="1" applyBorder="1" applyAlignment="1">
      <alignment horizontal="center" vertical="center"/>
      <protection/>
    </xf>
    <xf numFmtId="0" fontId="7" fillId="0" borderId="0" xfId="160" applyFont="1" applyBorder="1" applyAlignment="1">
      <alignment/>
      <protection/>
    </xf>
    <xf numFmtId="2" fontId="87" fillId="9" borderId="21" xfId="160" applyNumberFormat="1" applyFont="1" applyFill="1" applyBorder="1" applyAlignment="1">
      <alignment vertical="center" wrapText="1"/>
      <protection/>
    </xf>
    <xf numFmtId="4" fontId="6" fillId="3" borderId="0" xfId="160" applyNumberFormat="1" applyFont="1" applyFill="1" applyBorder="1" applyAlignment="1" applyProtection="1">
      <alignment vertical="center" wrapText="1"/>
      <protection hidden="1" locked="0"/>
    </xf>
    <xf numFmtId="0" fontId="62" fillId="0" borderId="0" xfId="160" applyFont="1" applyBorder="1" applyAlignment="1">
      <alignment vertical="center" wrapText="1"/>
      <protection/>
    </xf>
    <xf numFmtId="0" fontId="68" fillId="0" borderId="0" xfId="160" applyBorder="1" applyAlignment="1">
      <alignment/>
      <protection/>
    </xf>
    <xf numFmtId="0" fontId="37" fillId="0" borderId="0" xfId="160" applyFont="1" applyAlignment="1">
      <alignment horizontal="center"/>
      <protection/>
    </xf>
    <xf numFmtId="0" fontId="86" fillId="0" borderId="0" xfId="150" applyFont="1" applyAlignment="1">
      <alignment horizontal="left"/>
      <protection/>
    </xf>
    <xf numFmtId="49" fontId="19" fillId="3" borderId="31" xfId="168" applyNumberFormat="1" applyFont="1" applyFill="1" applyBorder="1" applyAlignment="1">
      <alignment horizontal="center" vertical="center" wrapText="1"/>
      <protection/>
    </xf>
    <xf numFmtId="0" fontId="68" fillId="0" borderId="0" xfId="140">
      <alignment/>
      <protection/>
    </xf>
    <xf numFmtId="0" fontId="86" fillId="0" borderId="0" xfId="140" applyFont="1">
      <alignment/>
      <protection/>
    </xf>
    <xf numFmtId="0" fontId="86" fillId="0" borderId="0" xfId="140" applyFont="1" applyAlignment="1">
      <alignment horizontal="right"/>
      <protection/>
    </xf>
    <xf numFmtId="0" fontId="86" fillId="0" borderId="21" xfId="140" applyFont="1" applyBorder="1" applyAlignment="1">
      <alignment horizontal="center" vertical="center" wrapText="1"/>
      <protection/>
    </xf>
    <xf numFmtId="0" fontId="86" fillId="52" borderId="21" xfId="140" applyFont="1" applyFill="1" applyBorder="1" applyAlignment="1">
      <alignment horizontal="center" vertical="center" wrapText="1"/>
      <protection/>
    </xf>
    <xf numFmtId="0" fontId="87" fillId="0" borderId="21" xfId="140" applyFont="1" applyBorder="1" applyAlignment="1" quotePrefix="1">
      <alignment horizontal="center" vertical="center" wrapText="1"/>
      <protection/>
    </xf>
    <xf numFmtId="2" fontId="87" fillId="0" borderId="21" xfId="140" applyNumberFormat="1" applyFont="1" applyBorder="1" applyAlignment="1" quotePrefix="1">
      <alignment vertical="center" wrapText="1"/>
      <protection/>
    </xf>
    <xf numFmtId="2" fontId="87" fillId="52" borderId="21" xfId="140" applyNumberFormat="1" applyFont="1" applyFill="1" applyBorder="1" applyAlignment="1">
      <alignment vertical="center" wrapText="1"/>
      <protection/>
    </xf>
    <xf numFmtId="2" fontId="87" fillId="0" borderId="21" xfId="140" applyNumberFormat="1" applyFont="1" applyBorder="1" applyAlignment="1">
      <alignment vertical="center" wrapText="1"/>
      <protection/>
    </xf>
    <xf numFmtId="0" fontId="86" fillId="0" borderId="21" xfId="140" applyFont="1" applyBorder="1" applyAlignment="1" quotePrefix="1">
      <alignment horizontal="center" vertical="center" wrapText="1"/>
      <protection/>
    </xf>
    <xf numFmtId="2" fontId="86" fillId="0" borderId="21" xfId="140" applyNumberFormat="1" applyFont="1" applyBorder="1" applyAlignment="1" quotePrefix="1">
      <alignment horizontal="center" vertical="center" wrapText="1"/>
      <protection/>
    </xf>
    <xf numFmtId="2" fontId="87" fillId="0" borderId="21" xfId="140" applyNumberFormat="1" applyFont="1" applyBorder="1" applyAlignment="1" quotePrefix="1">
      <alignment horizontal="center" vertical="center" wrapText="1"/>
      <protection/>
    </xf>
    <xf numFmtId="0" fontId="87" fillId="0" borderId="0" xfId="140" applyFont="1">
      <alignment/>
      <protection/>
    </xf>
    <xf numFmtId="2" fontId="88" fillId="9" borderId="21" xfId="161" applyNumberFormat="1" applyFont="1" applyFill="1" applyBorder="1" applyAlignment="1" quotePrefix="1">
      <alignment vertical="center" wrapText="1"/>
      <protection/>
    </xf>
    <xf numFmtId="2" fontId="87" fillId="9" borderId="21" xfId="161" applyNumberFormat="1" applyFont="1" applyFill="1" applyBorder="1" applyAlignment="1">
      <alignment vertical="center" wrapText="1"/>
      <protection/>
    </xf>
    <xf numFmtId="2" fontId="88" fillId="9" borderId="21" xfId="147" applyNumberFormat="1" applyFont="1" applyFill="1" applyBorder="1" applyAlignment="1">
      <alignment vertical="center" wrapText="1"/>
      <protection/>
    </xf>
    <xf numFmtId="2" fontId="88" fillId="9" borderId="21" xfId="147" applyNumberFormat="1" applyFont="1" applyFill="1" applyBorder="1" applyAlignment="1" quotePrefix="1">
      <alignment vertical="center" wrapText="1"/>
      <protection/>
    </xf>
    <xf numFmtId="0" fontId="89" fillId="0" borderId="0" xfId="140" applyFont="1">
      <alignment/>
      <protection/>
    </xf>
    <xf numFmtId="0" fontId="90" fillId="0" borderId="0" xfId="140" applyFont="1">
      <alignment/>
      <protection/>
    </xf>
    <xf numFmtId="0" fontId="90" fillId="54" borderId="21" xfId="140" applyFont="1" applyFill="1" applyBorder="1" applyAlignment="1" quotePrefix="1">
      <alignment horizontal="center" vertical="center" wrapText="1"/>
      <protection/>
    </xf>
    <xf numFmtId="0" fontId="90" fillId="54" borderId="21" xfId="140" applyFont="1" applyFill="1" applyBorder="1" applyAlignment="1">
      <alignment horizontal="center" vertical="center" wrapText="1"/>
      <protection/>
    </xf>
    <xf numFmtId="2" fontId="90" fillId="54" borderId="21" xfId="140" applyNumberFormat="1" applyFont="1" applyFill="1" applyBorder="1" applyAlignment="1">
      <alignment horizontal="center" vertical="center" wrapText="1"/>
      <protection/>
    </xf>
    <xf numFmtId="2" fontId="90" fillId="54" borderId="21" xfId="140" applyNumberFormat="1" applyFont="1" applyFill="1" applyBorder="1" applyAlignment="1" quotePrefix="1">
      <alignment vertical="center" wrapText="1"/>
      <protection/>
    </xf>
    <xf numFmtId="2" fontId="90" fillId="54" borderId="21" xfId="140" applyNumberFormat="1" applyFont="1" applyFill="1" applyBorder="1" applyAlignment="1">
      <alignment vertical="center" wrapText="1"/>
      <protection/>
    </xf>
    <xf numFmtId="0" fontId="86" fillId="0" borderId="0" xfId="160" applyFont="1" applyAlignment="1">
      <alignment horizontal="left"/>
      <protection/>
    </xf>
    <xf numFmtId="2" fontId="68" fillId="0" borderId="0" xfId="160" applyNumberFormat="1">
      <alignment/>
      <protection/>
    </xf>
    <xf numFmtId="0" fontId="6" fillId="0" borderId="21" xfId="0" applyFont="1" applyBorder="1" applyAlignment="1" quotePrefix="1">
      <alignment horizontal="center" vertical="center" wrapText="1"/>
    </xf>
    <xf numFmtId="0" fontId="86" fillId="0" borderId="0" xfId="156" applyFont="1" applyAlignment="1">
      <alignment horizontal="left"/>
      <protection/>
    </xf>
    <xf numFmtId="0" fontId="19" fillId="0" borderId="0" xfId="147" applyFont="1" applyAlignment="1">
      <alignment horizontal="left"/>
      <protection/>
    </xf>
    <xf numFmtId="0" fontId="6" fillId="0" borderId="0" xfId="147" applyFont="1" applyAlignment="1">
      <alignment horizontal="center"/>
      <protection/>
    </xf>
    <xf numFmtId="0" fontId="6" fillId="0" borderId="26" xfId="147" applyFont="1" applyBorder="1" applyAlignment="1">
      <alignment horizontal="center" vertical="center"/>
      <protection/>
    </xf>
    <xf numFmtId="0" fontId="6" fillId="0" borderId="21" xfId="147" applyFont="1" applyBorder="1" applyAlignment="1">
      <alignment horizontal="center" vertical="center"/>
      <protection/>
    </xf>
    <xf numFmtId="49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left" vertical="center" wrapText="1"/>
      <protection/>
    </xf>
    <xf numFmtId="0" fontId="19" fillId="54" borderId="21" xfId="147" applyFont="1" applyFill="1" applyBorder="1">
      <alignment/>
      <protection/>
    </xf>
    <xf numFmtId="2" fontId="6" fillId="54" borderId="21" xfId="147" applyNumberFormat="1" applyFont="1" applyFill="1" applyBorder="1" applyAlignment="1">
      <alignment horizontal="center"/>
      <protection/>
    </xf>
    <xf numFmtId="0" fontId="0" fillId="0" borderId="0" xfId="147" applyFill="1">
      <alignment/>
      <protection/>
    </xf>
    <xf numFmtId="2" fontId="6" fillId="0" borderId="21" xfId="147" applyNumberFormat="1" applyFont="1" applyBorder="1" applyAlignment="1">
      <alignment horizontal="center" vertical="center"/>
      <protection/>
    </xf>
    <xf numFmtId="49" fontId="6" fillId="0" borderId="31" xfId="154" applyNumberFormat="1" applyFont="1" applyFill="1" applyBorder="1" applyAlignment="1" applyProtection="1">
      <alignment horizontal="center" vertical="center" wrapText="1"/>
      <protection/>
    </xf>
    <xf numFmtId="4" fontId="42" fillId="54" borderId="31" xfId="147" applyNumberFormat="1" applyFont="1" applyFill="1" applyBorder="1" applyAlignment="1">
      <alignment horizontal="center"/>
      <protection/>
    </xf>
    <xf numFmtId="0" fontId="0" fillId="0" borderId="0" xfId="147" applyBorder="1">
      <alignment/>
      <protection/>
    </xf>
    <xf numFmtId="0" fontId="19" fillId="0" borderId="28" xfId="147" applyFont="1" applyBorder="1">
      <alignment/>
      <protection/>
    </xf>
    <xf numFmtId="0" fontId="6" fillId="0" borderId="28" xfId="147" applyFont="1" applyBorder="1" applyAlignment="1">
      <alignment horizontal="center"/>
      <protection/>
    </xf>
    <xf numFmtId="0" fontId="0" fillId="0" borderId="28" xfId="147" applyBorder="1">
      <alignment/>
      <protection/>
    </xf>
    <xf numFmtId="0" fontId="19" fillId="53" borderId="0" xfId="147" applyFont="1" applyFill="1">
      <alignment/>
      <protection/>
    </xf>
    <xf numFmtId="0" fontId="6" fillId="53" borderId="0" xfId="147" applyFont="1" applyFill="1" applyAlignment="1">
      <alignment horizontal="left"/>
      <protection/>
    </xf>
    <xf numFmtId="0" fontId="86" fillId="0" borderId="0" xfId="150" applyFont="1" applyAlignment="1">
      <alignment vertical="top" wrapText="1"/>
      <protection/>
    </xf>
    <xf numFmtId="1" fontId="6" fillId="0" borderId="21" xfId="147" applyNumberFormat="1" applyFont="1" applyBorder="1" applyAlignment="1">
      <alignment horizontal="center" vertical="center"/>
      <protection/>
    </xf>
    <xf numFmtId="2" fontId="87" fillId="0" borderId="31" xfId="144" applyNumberFormat="1" applyFont="1" applyBorder="1" applyAlignment="1" quotePrefix="1">
      <alignment vertical="center" wrapText="1"/>
      <protection/>
    </xf>
    <xf numFmtId="0" fontId="86" fillId="0" borderId="0" xfId="150" applyFont="1" applyAlignment="1">
      <alignment horizontal="left" wrapText="1"/>
      <protection/>
    </xf>
    <xf numFmtId="2" fontId="87" fillId="0" borderId="21" xfId="140" applyNumberFormat="1" applyFont="1" applyFill="1" applyBorder="1" applyAlignment="1">
      <alignment vertical="center" wrapText="1"/>
      <protection/>
    </xf>
    <xf numFmtId="0" fontId="86" fillId="0" borderId="0" xfId="150" applyFont="1" applyAlignment="1">
      <alignment/>
      <protection/>
    </xf>
    <xf numFmtId="0" fontId="86" fillId="0" borderId="0" xfId="158" applyFont="1" applyAlignment="1">
      <alignment wrapText="1"/>
      <protection/>
    </xf>
    <xf numFmtId="2" fontId="6" fillId="0" borderId="21" xfId="0" applyNumberFormat="1" applyFont="1" applyBorder="1" applyAlignment="1">
      <alignment vertical="center" wrapText="1"/>
    </xf>
    <xf numFmtId="0" fontId="86" fillId="0" borderId="21" xfId="140" applyFont="1" applyBorder="1" applyAlignment="1">
      <alignment horizontal="center" vertical="center" wrapText="1"/>
      <protection/>
    </xf>
    <xf numFmtId="2" fontId="87" fillId="53" borderId="21" xfId="140" applyNumberFormat="1" applyFont="1" applyFill="1" applyBorder="1" applyAlignment="1">
      <alignment vertical="center" wrapText="1"/>
      <protection/>
    </xf>
    <xf numFmtId="2" fontId="87" fillId="0" borderId="21" xfId="161" applyNumberFormat="1" applyFont="1" applyBorder="1" applyAlignment="1" quotePrefix="1">
      <alignment vertical="center" wrapText="1"/>
      <protection/>
    </xf>
    <xf numFmtId="2" fontId="86" fillId="0" borderId="21" xfId="140" applyNumberFormat="1" applyFont="1" applyBorder="1" applyAlignment="1" quotePrefix="1">
      <alignment vertical="center" wrapText="1"/>
      <protection/>
    </xf>
    <xf numFmtId="0" fontId="31" fillId="0" borderId="0" xfId="160" applyFont="1" applyAlignment="1">
      <alignment horizontal="left" vertical="center" wrapText="1"/>
      <protection/>
    </xf>
    <xf numFmtId="4" fontId="30" fillId="3" borderId="32" xfId="160" applyNumberFormat="1" applyFont="1" applyFill="1" applyBorder="1" applyAlignment="1">
      <alignment horizontal="center" vertical="center" wrapText="1"/>
      <protection/>
    </xf>
    <xf numFmtId="0" fontId="68" fillId="0" borderId="0" xfId="160" applyFont="1">
      <alignment/>
      <protection/>
    </xf>
    <xf numFmtId="4" fontId="30" fillId="3" borderId="32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21" xfId="160" applyNumberFormat="1" applyFont="1" applyFill="1" applyBorder="1" applyAlignment="1" applyProtection="1">
      <alignment horizontal="center" vertical="center" wrapText="1"/>
      <protection hidden="1" locked="0"/>
    </xf>
    <xf numFmtId="0" fontId="86" fillId="0" borderId="0" xfId="150" applyFont="1" applyAlignment="1">
      <alignment wrapText="1"/>
      <protection/>
    </xf>
    <xf numFmtId="2" fontId="68" fillId="0" borderId="0" xfId="142" applyNumberFormat="1" applyBorder="1" applyAlignment="1">
      <alignment vertical="center"/>
      <protection/>
    </xf>
    <xf numFmtId="0" fontId="68" fillId="0" borderId="0" xfId="160" applyBorder="1">
      <alignment/>
      <protection/>
    </xf>
    <xf numFmtId="0" fontId="31" fillId="0" borderId="0" xfId="160" applyFont="1" applyBorder="1" applyAlignment="1">
      <alignment horizontal="left" vertical="top" wrapText="1"/>
      <protection/>
    </xf>
    <xf numFmtId="0" fontId="6" fillId="3" borderId="21" xfId="160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wrapText="1"/>
    </xf>
    <xf numFmtId="4" fontId="30" fillId="0" borderId="32" xfId="160" applyNumberFormat="1" applyFont="1" applyBorder="1" applyAlignment="1">
      <alignment horizontal="center" vertical="center"/>
      <protection/>
    </xf>
    <xf numFmtId="4" fontId="30" fillId="0" borderId="26" xfId="160" applyNumberFormat="1" applyFont="1" applyBorder="1" applyAlignment="1">
      <alignment horizontal="center" vertical="center"/>
      <protection/>
    </xf>
    <xf numFmtId="2" fontId="30" fillId="0" borderId="21" xfId="0" applyNumberFormat="1" applyFont="1" applyBorder="1" applyAlignment="1">
      <alignment vertical="center"/>
    </xf>
    <xf numFmtId="2" fontId="91" fillId="0" borderId="21" xfId="150" applyNumberFormat="1" applyFont="1" applyBorder="1" applyAlignment="1">
      <alignment vertical="center" wrapText="1"/>
      <protection/>
    </xf>
    <xf numFmtId="4" fontId="30" fillId="3" borderId="21" xfId="160" applyNumberFormat="1" applyFont="1" applyFill="1" applyBorder="1" applyAlignment="1">
      <alignment horizontal="center" vertical="center" wrapText="1"/>
      <protection/>
    </xf>
    <xf numFmtId="2" fontId="30" fillId="0" borderId="26" xfId="0" applyNumberFormat="1" applyFont="1" applyBorder="1" applyAlignment="1">
      <alignment vertical="center"/>
    </xf>
    <xf numFmtId="2" fontId="91" fillId="0" borderId="26" xfId="150" applyNumberFormat="1" applyFont="1" applyBorder="1" applyAlignment="1">
      <alignment vertical="center" wrapText="1"/>
      <protection/>
    </xf>
    <xf numFmtId="0" fontId="30" fillId="0" borderId="21" xfId="147" applyFont="1" applyBorder="1" applyAlignment="1">
      <alignment vertical="center"/>
      <protection/>
    </xf>
    <xf numFmtId="0" fontId="86" fillId="0" borderId="0" xfId="142" applyFont="1">
      <alignment/>
      <protection/>
    </xf>
    <xf numFmtId="0" fontId="86" fillId="0" borderId="0" xfId="150" applyFont="1" applyAlignment="1">
      <alignment horizontal="left"/>
      <protection/>
    </xf>
    <xf numFmtId="0" fontId="34" fillId="0" borderId="0" xfId="0" applyFont="1" applyBorder="1" applyAlignment="1">
      <alignment/>
    </xf>
    <xf numFmtId="49" fontId="6" fillId="0" borderId="0" xfId="168" applyNumberFormat="1" applyFont="1" applyBorder="1" applyAlignment="1">
      <alignment/>
      <protection/>
    </xf>
    <xf numFmtId="0" fontId="30" fillId="0" borderId="21" xfId="0" applyFont="1" applyBorder="1" applyAlignment="1">
      <alignment vertical="center" wrapText="1"/>
    </xf>
    <xf numFmtId="0" fontId="7" fillId="0" borderId="27" xfId="160" applyFont="1" applyBorder="1" applyAlignment="1">
      <alignment horizontal="center" vertical="center" wrapText="1"/>
      <protection/>
    </xf>
    <xf numFmtId="4" fontId="68" fillId="0" borderId="0" xfId="160" applyNumberFormat="1">
      <alignment/>
      <protection/>
    </xf>
    <xf numFmtId="0" fontId="86" fillId="0" borderId="0" xfId="150" applyFont="1" applyAlignment="1">
      <alignment horizontal="left"/>
      <protection/>
    </xf>
    <xf numFmtId="0" fontId="68" fillId="0" borderId="0" xfId="143">
      <alignment/>
      <protection/>
    </xf>
    <xf numFmtId="0" fontId="86" fillId="0" borderId="0" xfId="143" applyFont="1">
      <alignment/>
      <protection/>
    </xf>
    <xf numFmtId="0" fontId="86" fillId="0" borderId="0" xfId="143" applyFont="1" applyAlignment="1">
      <alignment horizontal="right"/>
      <protection/>
    </xf>
    <xf numFmtId="0" fontId="86" fillId="0" borderId="21" xfId="143" applyFont="1" applyBorder="1" applyAlignment="1">
      <alignment horizontal="center" vertical="center" wrapText="1"/>
      <protection/>
    </xf>
    <xf numFmtId="0" fontId="86" fillId="52" borderId="21" xfId="143" applyFont="1" applyFill="1" applyBorder="1" applyAlignment="1">
      <alignment horizontal="center" vertical="center" wrapText="1"/>
      <protection/>
    </xf>
    <xf numFmtId="2" fontId="88" fillId="9" borderId="21" xfId="140" applyNumberFormat="1" applyFont="1" applyFill="1" applyBorder="1" applyAlignment="1" quotePrefix="1">
      <alignment vertical="center" wrapText="1"/>
      <protection/>
    </xf>
    <xf numFmtId="2" fontId="87" fillId="9" borderId="21" xfId="140" applyNumberFormat="1" applyFont="1" applyFill="1" applyBorder="1" applyAlignment="1">
      <alignment vertical="center" wrapText="1"/>
      <protection/>
    </xf>
    <xf numFmtId="0" fontId="87" fillId="0" borderId="0" xfId="143" applyFont="1" applyAlignment="1">
      <alignment horizontal="center" wrapText="1"/>
      <protection/>
    </xf>
    <xf numFmtId="0" fontId="86" fillId="0" borderId="0" xfId="143" applyFont="1" applyAlignment="1">
      <alignment horizontal="center"/>
      <protection/>
    </xf>
    <xf numFmtId="0" fontId="86" fillId="0" borderId="0" xfId="140" applyFont="1" applyAlignment="1">
      <alignment horizontal="center"/>
      <protection/>
    </xf>
    <xf numFmtId="0" fontId="86" fillId="0" borderId="0" xfId="150" applyFont="1" applyAlignment="1">
      <alignment horizontal="left"/>
      <protection/>
    </xf>
    <xf numFmtId="0" fontId="87" fillId="0" borderId="0" xfId="158" applyFont="1" applyAlignment="1">
      <alignment horizontal="center"/>
      <protection/>
    </xf>
    <xf numFmtId="0" fontId="86" fillId="0" borderId="0" xfId="158" applyFont="1" applyAlignment="1">
      <alignment horizontal="center"/>
      <protection/>
    </xf>
    <xf numFmtId="0" fontId="37" fillId="0" borderId="26" xfId="160" applyFont="1" applyBorder="1" applyAlignment="1">
      <alignment horizontal="center" vertical="top" wrapText="1"/>
      <protection/>
    </xf>
    <xf numFmtId="0" fontId="33" fillId="0" borderId="0" xfId="160" applyFont="1" applyAlignment="1">
      <alignment horizontal="center" vertical="center" wrapText="1"/>
      <protection/>
    </xf>
    <xf numFmtId="0" fontId="6" fillId="3" borderId="33" xfId="160" applyFont="1" applyFill="1" applyBorder="1" applyAlignment="1">
      <alignment horizontal="center" vertical="center"/>
      <protection/>
    </xf>
    <xf numFmtId="0" fontId="6" fillId="3" borderId="25" xfId="160" applyFont="1" applyFill="1" applyBorder="1" applyAlignment="1">
      <alignment horizontal="center" vertical="center"/>
      <protection/>
    </xf>
    <xf numFmtId="0" fontId="6" fillId="3" borderId="27" xfId="160" applyFont="1" applyFill="1" applyBorder="1" applyAlignment="1">
      <alignment horizontal="center" vertical="center"/>
      <protection/>
    </xf>
    <xf numFmtId="0" fontId="7" fillId="0" borderId="34" xfId="160" applyFont="1" applyBorder="1" applyAlignment="1">
      <alignment horizontal="center" vertical="center" wrapText="1"/>
      <protection/>
    </xf>
    <xf numFmtId="0" fontId="7" fillId="0" borderId="35" xfId="160" applyFont="1" applyBorder="1" applyAlignment="1">
      <alignment horizontal="center" vertical="center" wrapText="1"/>
      <protection/>
    </xf>
    <xf numFmtId="0" fontId="34" fillId="0" borderId="0" xfId="147" applyFont="1" applyAlignment="1">
      <alignment horizontal="center" wrapText="1"/>
      <protection/>
    </xf>
    <xf numFmtId="0" fontId="87" fillId="0" borderId="0" xfId="143" applyFont="1" applyAlignment="1">
      <alignment horizontal="center"/>
      <protection/>
    </xf>
    <xf numFmtId="0" fontId="0" fillId="0" borderId="0" xfId="0" applyBorder="1" applyAlignment="1">
      <alignment/>
    </xf>
    <xf numFmtId="0" fontId="87" fillId="0" borderId="0" xfId="143" applyFont="1" applyAlignment="1">
      <alignment/>
      <protection/>
    </xf>
    <xf numFmtId="0" fontId="86" fillId="0" borderId="28" xfId="143" applyFont="1" applyBorder="1" applyAlignment="1">
      <alignment horizontal="center"/>
      <protection/>
    </xf>
    <xf numFmtId="0" fontId="86" fillId="0" borderId="0" xfId="158" applyFont="1" applyAlignment="1">
      <alignment/>
      <protection/>
    </xf>
    <xf numFmtId="0" fontId="87" fillId="0" borderId="0" xfId="144" applyFont="1" applyAlignment="1">
      <alignment horizontal="center"/>
      <protection/>
    </xf>
    <xf numFmtId="0" fontId="68" fillId="0" borderId="0" xfId="138">
      <alignment/>
      <protection/>
    </xf>
    <xf numFmtId="0" fontId="68" fillId="0" borderId="21" xfId="138" applyBorder="1" applyAlignment="1">
      <alignment horizontal="center" vertical="center" wrapText="1"/>
      <protection/>
    </xf>
    <xf numFmtId="0" fontId="68" fillId="52" borderId="21" xfId="138" applyFill="1" applyBorder="1" applyAlignment="1">
      <alignment horizontal="center" vertical="center" wrapText="1"/>
      <protection/>
    </xf>
    <xf numFmtId="0" fontId="68" fillId="0" borderId="0" xfId="138" applyAlignment="1">
      <alignment horizontal="right"/>
      <protection/>
    </xf>
    <xf numFmtId="0" fontId="31" fillId="0" borderId="27" xfId="160" applyFont="1" applyBorder="1" applyAlignment="1">
      <alignment horizontal="center" vertical="top" wrapText="1"/>
      <protection/>
    </xf>
    <xf numFmtId="0" fontId="6" fillId="3" borderId="36" xfId="160" applyFont="1" applyFill="1" applyBorder="1" applyAlignment="1">
      <alignment horizontal="center" vertical="center" wrapText="1"/>
      <protection/>
    </xf>
    <xf numFmtId="0" fontId="6" fillId="3" borderId="0" xfId="160" applyFont="1" applyFill="1" applyBorder="1" applyAlignment="1">
      <alignment horizontal="center" vertical="center" wrapText="1"/>
      <protection/>
    </xf>
    <xf numFmtId="0" fontId="6" fillId="3" borderId="37" xfId="160" applyFont="1" applyFill="1" applyBorder="1" applyAlignment="1">
      <alignment horizontal="center" vertical="center" wrapText="1"/>
      <protection/>
    </xf>
    <xf numFmtId="0" fontId="7" fillId="0" borderId="28" xfId="160" applyFont="1" applyBorder="1" applyAlignment="1">
      <alignment horizontal="center" vertical="center" wrapText="1"/>
      <protection/>
    </xf>
    <xf numFmtId="0" fontId="7" fillId="0" borderId="38" xfId="160" applyFont="1" applyBorder="1" applyAlignment="1">
      <alignment horizontal="center" vertical="center" wrapText="1"/>
      <protection/>
    </xf>
    <xf numFmtId="0" fontId="7" fillId="0" borderId="39" xfId="160" applyFont="1" applyBorder="1" applyAlignment="1">
      <alignment horizontal="center" vertical="center" wrapText="1"/>
      <protection/>
    </xf>
    <xf numFmtId="0" fontId="36" fillId="0" borderId="38" xfId="160" applyFont="1" applyBorder="1" applyAlignment="1">
      <alignment horizontal="center" vertical="center" wrapText="1"/>
      <protection/>
    </xf>
    <xf numFmtId="2" fontId="90" fillId="53" borderId="21" xfId="140" applyNumberFormat="1" applyFont="1" applyFill="1" applyBorder="1" applyAlignment="1">
      <alignment horizontal="center" vertical="center" wrapText="1"/>
      <protection/>
    </xf>
    <xf numFmtId="2" fontId="90" fillId="53" borderId="21" xfId="140" applyNumberFormat="1" applyFont="1" applyFill="1" applyBorder="1" applyAlignment="1">
      <alignment vertical="center" wrapText="1"/>
      <protection/>
    </xf>
    <xf numFmtId="0" fontId="19" fillId="0" borderId="0" xfId="147" applyFont="1" applyAlignment="1">
      <alignment horizontal="center"/>
      <protection/>
    </xf>
    <xf numFmtId="0" fontId="87" fillId="0" borderId="21" xfId="140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2" fontId="87" fillId="54" borderId="21" xfId="140" applyNumberFormat="1" applyFont="1" applyFill="1" applyBorder="1" applyAlignment="1">
      <alignment vertical="center" wrapText="1"/>
      <protection/>
    </xf>
    <xf numFmtId="2" fontId="86" fillId="0" borderId="21" xfId="155" applyNumberFormat="1" applyFont="1" applyBorder="1" applyAlignment="1">
      <alignment vertical="center" wrapText="1"/>
      <protection/>
    </xf>
    <xf numFmtId="0" fontId="87" fillId="0" borderId="21" xfId="138" applyFont="1" applyBorder="1" applyAlignment="1" quotePrefix="1">
      <alignment horizontal="center" vertical="center" wrapText="1"/>
      <protection/>
    </xf>
    <xf numFmtId="0" fontId="86" fillId="0" borderId="21" xfId="138" applyFont="1" applyBorder="1" applyAlignment="1" quotePrefix="1">
      <alignment horizontal="center" vertical="center" wrapText="1"/>
      <protection/>
    </xf>
    <xf numFmtId="0" fontId="87" fillId="0" borderId="0" xfId="138" applyFont="1" applyFill="1" applyBorder="1" applyAlignment="1">
      <alignment horizontal="center" vertical="center" wrapText="1"/>
      <protection/>
    </xf>
    <xf numFmtId="0" fontId="87" fillId="0" borderId="0" xfId="138" applyFont="1" applyFill="1" applyBorder="1" applyAlignment="1">
      <alignment vertical="center" wrapText="1"/>
      <protection/>
    </xf>
    <xf numFmtId="2" fontId="87" fillId="0" borderId="0" xfId="138" applyNumberFormat="1" applyFont="1" applyFill="1" applyBorder="1" applyAlignment="1">
      <alignment vertical="center" wrapText="1"/>
      <protection/>
    </xf>
    <xf numFmtId="0" fontId="68" fillId="0" borderId="0" xfId="138" applyFill="1">
      <alignment/>
      <protection/>
    </xf>
    <xf numFmtId="0" fontId="30" fillId="0" borderId="33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7" fillId="0" borderId="27" xfId="160" applyFont="1" applyBorder="1" applyAlignment="1">
      <alignment horizontal="center" vertical="center" wrapText="1"/>
      <protection/>
    </xf>
    <xf numFmtId="49" fontId="37" fillId="0" borderId="26" xfId="160" applyNumberFormat="1" applyFont="1" applyBorder="1" applyAlignment="1">
      <alignment horizontal="center" vertical="center" wrapText="1"/>
      <protection/>
    </xf>
    <xf numFmtId="49" fontId="30" fillId="0" borderId="36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31" fillId="0" borderId="21" xfId="160" applyNumberFormat="1" applyFont="1" applyBorder="1" applyAlignment="1">
      <alignment horizontal="center" vertical="top" wrapText="1"/>
      <protection/>
    </xf>
    <xf numFmtId="1" fontId="6" fillId="54" borderId="21" xfId="147" applyNumberFormat="1" applyFont="1" applyFill="1" applyBorder="1" applyAlignment="1">
      <alignment horizontal="center" vertical="center"/>
      <protection/>
    </xf>
    <xf numFmtId="2" fontId="6" fillId="54" borderId="21" xfId="147" applyNumberFormat="1" applyFont="1" applyFill="1" applyBorder="1" applyAlignment="1">
      <alignment horizontal="center" vertical="center"/>
      <protection/>
    </xf>
    <xf numFmtId="49" fontId="86" fillId="0" borderId="21" xfId="140" applyNumberFormat="1" applyFont="1" applyBorder="1" applyAlignment="1">
      <alignment horizontal="center" vertical="center" wrapText="1"/>
      <protection/>
    </xf>
    <xf numFmtId="14" fontId="86" fillId="0" borderId="0" xfId="150" applyNumberFormat="1" applyFont="1" applyAlignment="1">
      <alignment horizontal="left" wrapText="1"/>
      <protection/>
    </xf>
    <xf numFmtId="0" fontId="86" fillId="0" borderId="0" xfId="143" applyFont="1" applyAlignment="1">
      <alignment/>
      <protection/>
    </xf>
    <xf numFmtId="0" fontId="87" fillId="0" borderId="0" xfId="143" applyFont="1" applyAlignment="1">
      <alignment wrapText="1"/>
      <protection/>
    </xf>
    <xf numFmtId="0" fontId="87" fillId="0" borderId="0" xfId="140" applyFont="1" applyAlignment="1">
      <alignment/>
      <protection/>
    </xf>
    <xf numFmtId="0" fontId="86" fillId="0" borderId="0" xfId="140" applyFont="1" applyAlignment="1">
      <alignment/>
      <protection/>
    </xf>
    <xf numFmtId="0" fontId="34" fillId="0" borderId="0" xfId="168" applyFont="1" applyBorder="1" applyAlignment="1" applyProtection="1">
      <alignment vertical="center" wrapText="1"/>
      <protection locked="0"/>
    </xf>
    <xf numFmtId="2" fontId="86" fillId="0" borderId="21" xfId="155" applyNumberFormat="1" applyFont="1" applyBorder="1" applyAlignment="1" quotePrefix="1">
      <alignment horizontal="center" vertical="center" wrapText="1"/>
      <protection/>
    </xf>
    <xf numFmtId="0" fontId="19" fillId="53" borderId="31" xfId="168" applyFont="1" applyFill="1" applyBorder="1" applyAlignment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49" fontId="87" fillId="0" borderId="21" xfId="140" applyNumberFormat="1" applyFont="1" applyBorder="1" applyAlignment="1">
      <alignment horizontal="center" vertical="center" wrapText="1"/>
      <protection/>
    </xf>
    <xf numFmtId="4" fontId="87" fillId="0" borderId="21" xfId="138" applyNumberFormat="1" applyFont="1" applyBorder="1" applyAlignment="1" quotePrefix="1">
      <alignment horizontal="center" vertical="center" wrapText="1"/>
      <protection/>
    </xf>
    <xf numFmtId="4" fontId="87" fillId="0" borderId="21" xfId="138" applyNumberFormat="1" applyFont="1" applyBorder="1" applyAlignment="1" quotePrefix="1">
      <alignment vertical="center" wrapText="1"/>
      <protection/>
    </xf>
    <xf numFmtId="2" fontId="19" fillId="0" borderId="31" xfId="147" applyNumberFormat="1" applyFont="1" applyBorder="1" applyAlignment="1">
      <alignment horizontal="center" vertical="center"/>
      <protection/>
    </xf>
    <xf numFmtId="1" fontId="19" fillId="0" borderId="21" xfId="147" applyNumberFormat="1" applyFont="1" applyBorder="1" applyAlignment="1">
      <alignment horizontal="center" vertical="center"/>
      <protection/>
    </xf>
    <xf numFmtId="0" fontId="20" fillId="0" borderId="21" xfId="166" applyFont="1" applyBorder="1" applyAlignment="1">
      <alignment horizontal="center" vertical="center" wrapText="1"/>
      <protection/>
    </xf>
    <xf numFmtId="4" fontId="86" fillId="0" borderId="21" xfId="138" applyNumberFormat="1" applyFont="1" applyBorder="1" applyAlignment="1" quotePrefix="1">
      <alignment vertical="center" wrapText="1"/>
      <protection/>
    </xf>
    <xf numFmtId="4" fontId="86" fillId="0" borderId="31" xfId="138" applyNumberFormat="1" applyFont="1" applyBorder="1" applyAlignment="1" quotePrefix="1">
      <alignment horizontal="center" vertical="center" wrapText="1"/>
      <protection/>
    </xf>
    <xf numFmtId="0" fontId="86" fillId="0" borderId="31" xfId="138" applyFont="1" applyBorder="1" applyAlignment="1" quotePrefix="1">
      <alignment horizontal="center" vertical="center" wrapText="1"/>
      <protection/>
    </xf>
    <xf numFmtId="2" fontId="19" fillId="0" borderId="21" xfId="147" applyNumberFormat="1" applyFont="1" applyBorder="1" applyAlignment="1">
      <alignment horizontal="center" vertical="center"/>
      <protection/>
    </xf>
    <xf numFmtId="0" fontId="19" fillId="0" borderId="21" xfId="147" applyFont="1" applyBorder="1" applyAlignment="1">
      <alignment horizontal="center" vertical="center"/>
      <protection/>
    </xf>
    <xf numFmtId="0" fontId="43" fillId="0" borderId="21" xfId="166" applyFont="1" applyBorder="1" applyAlignment="1">
      <alignment horizontal="center" vertical="center" wrapText="1"/>
      <protection/>
    </xf>
    <xf numFmtId="4" fontId="86" fillId="0" borderId="21" xfId="138" applyNumberFormat="1" applyFont="1" applyBorder="1" applyAlignment="1" quotePrefix="1">
      <alignment horizontal="center" vertical="center" wrapText="1"/>
      <protection/>
    </xf>
    <xf numFmtId="2" fontId="6" fillId="0" borderId="31" xfId="147" applyNumberFormat="1" applyFont="1" applyBorder="1" applyAlignment="1">
      <alignment horizontal="center" vertical="center"/>
      <protection/>
    </xf>
    <xf numFmtId="0" fontId="7" fillId="0" borderId="21" xfId="166" applyFont="1" applyBorder="1" applyAlignment="1">
      <alignment horizontal="center" vertical="center"/>
      <protection/>
    </xf>
    <xf numFmtId="0" fontId="7" fillId="54" borderId="21" xfId="166" applyFont="1" applyFill="1" applyBorder="1" applyAlignment="1">
      <alignment horizontal="center" vertical="center"/>
      <protection/>
    </xf>
    <xf numFmtId="2" fontId="87" fillId="54" borderId="21" xfId="140" applyNumberFormat="1" applyFont="1" applyFill="1" applyBorder="1" applyAlignment="1" quotePrefix="1">
      <alignment vertical="center" wrapText="1"/>
      <protection/>
    </xf>
    <xf numFmtId="2" fontId="87" fillId="54" borderId="21" xfId="140" applyNumberFormat="1" applyFont="1" applyFill="1" applyBorder="1" applyAlignment="1">
      <alignment horizontal="center" vertical="center" wrapText="1"/>
      <protection/>
    </xf>
    <xf numFmtId="0" fontId="87" fillId="54" borderId="21" xfId="140" applyFont="1" applyFill="1" applyBorder="1" applyAlignment="1">
      <alignment horizontal="center" vertical="center" wrapText="1"/>
      <protection/>
    </xf>
    <xf numFmtId="0" fontId="87" fillId="54" borderId="21" xfId="140" applyFont="1" applyFill="1" applyBorder="1" applyAlignment="1" quotePrefix="1">
      <alignment horizontal="center" vertical="center" wrapText="1"/>
      <protection/>
    </xf>
    <xf numFmtId="0" fontId="7" fillId="54" borderId="21" xfId="166" applyFont="1" applyFill="1" applyBorder="1" applyAlignment="1">
      <alignment horizontal="center" vertical="center" wrapText="1"/>
      <protection/>
    </xf>
    <xf numFmtId="49" fontId="19" fillId="0" borderId="31" xfId="154" applyNumberFormat="1" applyFont="1" applyFill="1" applyBorder="1" applyAlignment="1" applyProtection="1">
      <alignment horizontal="center" vertical="center" wrapText="1"/>
      <protection/>
    </xf>
    <xf numFmtId="0" fontId="7" fillId="0" borderId="21" xfId="166" applyFont="1" applyBorder="1" applyAlignment="1">
      <alignment horizontal="center" vertical="center" wrapText="1"/>
      <protection/>
    </xf>
    <xf numFmtId="2" fontId="6" fillId="53" borderId="21" xfId="168" applyNumberFormat="1" applyFont="1" applyFill="1" applyBorder="1" applyAlignment="1">
      <alignment horizontal="center" vertical="center" wrapText="1"/>
      <protection/>
    </xf>
    <xf numFmtId="49" fontId="19" fillId="53" borderId="31" xfId="168" applyNumberFormat="1" applyFont="1" applyFill="1" applyBorder="1" applyAlignment="1">
      <alignment vertical="center" wrapText="1"/>
      <protection/>
    </xf>
    <xf numFmtId="49" fontId="19" fillId="0" borderId="31" xfId="168" applyNumberFormat="1" applyFont="1" applyFill="1" applyBorder="1" applyAlignment="1">
      <alignment horizontal="center" vertical="center" wrapText="1"/>
      <protection/>
    </xf>
    <xf numFmtId="0" fontId="20" fillId="0" borderId="21" xfId="166" applyFont="1" applyBorder="1" applyAlignment="1">
      <alignment horizontal="center" vertical="center"/>
      <protection/>
    </xf>
    <xf numFmtId="0" fontId="19" fillId="53" borderId="31" xfId="168" applyFont="1" applyFill="1" applyBorder="1" applyAlignment="1">
      <alignment horizontal="center" vertical="center" wrapText="1"/>
      <protection/>
    </xf>
    <xf numFmtId="0" fontId="86" fillId="0" borderId="0" xfId="138" applyFont="1">
      <alignment/>
      <protection/>
    </xf>
    <xf numFmtId="4" fontId="6" fillId="0" borderId="21" xfId="0" applyNumberFormat="1" applyFont="1" applyBorder="1" applyAlignment="1" quotePrefix="1">
      <alignment horizontal="center" vertical="center" wrapText="1"/>
    </xf>
    <xf numFmtId="4" fontId="6" fillId="0" borderId="21" xfId="0" applyNumberFormat="1" applyFont="1" applyBorder="1" applyAlignment="1" quotePrefix="1">
      <alignment vertical="center" wrapText="1"/>
    </xf>
    <xf numFmtId="4" fontId="42" fillId="9" borderId="21" xfId="0" applyNumberFormat="1" applyFont="1" applyFill="1" applyBorder="1" applyAlignment="1">
      <alignment vertical="center" wrapText="1"/>
    </xf>
    <xf numFmtId="4" fontId="42" fillId="9" borderId="21" xfId="0" applyNumberFormat="1" applyFont="1" applyFill="1" applyBorder="1" applyAlignment="1" quotePrefix="1">
      <alignment vertical="center" wrapText="1"/>
    </xf>
    <xf numFmtId="2" fontId="88" fillId="9" borderId="21" xfId="140" applyNumberFormat="1" applyFont="1" applyFill="1" applyBorder="1" applyAlignment="1">
      <alignment vertical="center" wrapText="1"/>
      <protection/>
    </xf>
    <xf numFmtId="0" fontId="37" fillId="0" borderId="26" xfId="160" applyFont="1" applyBorder="1" applyAlignment="1">
      <alignment horizontal="center" vertical="center" wrapText="1"/>
      <protection/>
    </xf>
    <xf numFmtId="2" fontId="6" fillId="53" borderId="21" xfId="147" applyNumberFormat="1" applyFont="1" applyFill="1" applyBorder="1" applyAlignment="1">
      <alignment horizontal="center"/>
      <protection/>
    </xf>
    <xf numFmtId="2" fontId="6" fillId="53" borderId="21" xfId="147" applyNumberFormat="1" applyFont="1" applyFill="1" applyBorder="1" applyAlignment="1">
      <alignment horizontal="center" vertical="center"/>
      <protection/>
    </xf>
    <xf numFmtId="1" fontId="6" fillId="53" borderId="21" xfId="147" applyNumberFormat="1" applyFont="1" applyFill="1" applyBorder="1" applyAlignment="1">
      <alignment horizontal="center" vertical="center"/>
      <protection/>
    </xf>
    <xf numFmtId="0" fontId="92" fillId="0" borderId="0" xfId="0" applyFont="1" applyAlignment="1">
      <alignment horizontal="center" vertical="center" wrapText="1"/>
    </xf>
    <xf numFmtId="0" fontId="87" fillId="0" borderId="0" xfId="140" applyFont="1" applyAlignment="1">
      <alignment horizontal="center"/>
      <protection/>
    </xf>
    <xf numFmtId="49" fontId="19" fillId="53" borderId="21" xfId="147" applyNumberFormat="1" applyFont="1" applyFill="1" applyBorder="1" applyAlignment="1">
      <alignment horizontal="center" vertical="center"/>
      <protection/>
    </xf>
    <xf numFmtId="0" fontId="87" fillId="0" borderId="21" xfId="0" applyFont="1" applyBorder="1" applyAlignment="1">
      <alignment vertical="center"/>
    </xf>
    <xf numFmtId="0" fontId="87" fillId="0" borderId="21" xfId="0" applyFont="1" applyBorder="1" applyAlignment="1">
      <alignment vertical="center" wrapText="1"/>
    </xf>
    <xf numFmtId="4" fontId="87" fillId="52" borderId="21" xfId="0" applyNumberFormat="1" applyFont="1" applyFill="1" applyBorder="1" applyAlignment="1">
      <alignment vertical="center"/>
    </xf>
    <xf numFmtId="4" fontId="87" fillId="0" borderId="21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4" fontId="19" fillId="52" borderId="21" xfId="0" applyNumberFormat="1" applyFont="1" applyFill="1" applyBorder="1" applyAlignment="1">
      <alignment vertical="center"/>
    </xf>
    <xf numFmtId="4" fontId="19" fillId="0" borderId="21" xfId="0" applyNumberFormat="1" applyFont="1" applyBorder="1" applyAlignment="1">
      <alignment vertical="center"/>
    </xf>
    <xf numFmtId="0" fontId="87" fillId="52" borderId="21" xfId="0" applyFont="1" applyFill="1" applyBorder="1" applyAlignment="1">
      <alignment vertical="center"/>
    </xf>
    <xf numFmtId="0" fontId="87" fillId="52" borderId="21" xfId="0" applyFont="1" applyFill="1" applyBorder="1" applyAlignment="1">
      <alignment vertical="center" wrapText="1"/>
    </xf>
    <xf numFmtId="0" fontId="87" fillId="52" borderId="21" xfId="0" applyFont="1" applyFill="1" applyBorder="1" applyAlignment="1">
      <alignment horizontal="center" vertical="center"/>
    </xf>
    <xf numFmtId="0" fontId="87" fillId="0" borderId="21" xfId="0" applyFont="1" applyBorder="1" applyAlignment="1" quotePrefix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21" xfId="0" applyFont="1" applyBorder="1" applyAlignment="1" quotePrefix="1">
      <alignment vertical="center" wrapText="1"/>
    </xf>
    <xf numFmtId="4" fontId="87" fillId="0" borderId="21" xfId="0" applyNumberFormat="1" applyFont="1" applyBorder="1" applyAlignment="1">
      <alignment vertical="center" wrapText="1"/>
    </xf>
    <xf numFmtId="4" fontId="87" fillId="52" borderId="21" xfId="0" applyNumberFormat="1" applyFont="1" applyFill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9" fillId="0" borderId="21" xfId="0" applyFont="1" applyBorder="1" applyAlignment="1" quotePrefix="1">
      <alignment vertical="center" wrapText="1"/>
    </xf>
    <xf numFmtId="4" fontId="19" fillId="0" borderId="21" xfId="0" applyNumberFormat="1" applyFont="1" applyBorder="1" applyAlignment="1">
      <alignment vertical="center" wrapText="1"/>
    </xf>
    <xf numFmtId="4" fontId="19" fillId="52" borderId="21" xfId="0" applyNumberFormat="1" applyFont="1" applyFill="1" applyBorder="1" applyAlignment="1">
      <alignment vertical="center" wrapText="1"/>
    </xf>
    <xf numFmtId="0" fontId="87" fillId="52" borderId="21" xfId="0" applyFont="1" applyFill="1" applyBorder="1" applyAlignment="1">
      <alignment horizontal="center" vertical="center" wrapText="1"/>
    </xf>
    <xf numFmtId="4" fontId="6" fillId="52" borderId="21" xfId="0" applyNumberFormat="1" applyFont="1" applyFill="1" applyBorder="1" applyAlignment="1">
      <alignment vertical="center" wrapText="1"/>
    </xf>
    <xf numFmtId="4" fontId="6" fillId="0" borderId="21" xfId="0" applyNumberFormat="1" applyFont="1" applyBorder="1" applyAlignment="1">
      <alignment vertical="center" wrapText="1"/>
    </xf>
    <xf numFmtId="4" fontId="31" fillId="0" borderId="0" xfId="160" applyNumberFormat="1" applyFont="1">
      <alignment/>
      <protection/>
    </xf>
    <xf numFmtId="0" fontId="86" fillId="0" borderId="0" xfId="158" applyFont="1" applyBorder="1" applyAlignment="1">
      <alignment horizontal="center"/>
      <protection/>
    </xf>
    <xf numFmtId="0" fontId="30" fillId="0" borderId="34" xfId="0" applyFont="1" applyBorder="1" applyAlignment="1">
      <alignment wrapText="1"/>
    </xf>
    <xf numFmtId="0" fontId="30" fillId="0" borderId="34" xfId="0" applyFont="1" applyBorder="1" applyAlignment="1">
      <alignment vertical="center" wrapText="1"/>
    </xf>
    <xf numFmtId="0" fontId="30" fillId="0" borderId="33" xfId="160" applyFont="1" applyBorder="1" applyAlignment="1">
      <alignment horizontal="center" vertical="center" wrapText="1"/>
      <protection/>
    </xf>
    <xf numFmtId="2" fontId="30" fillId="0" borderId="34" xfId="0" applyNumberFormat="1" applyFont="1" applyBorder="1" applyAlignment="1">
      <alignment vertical="center" wrapText="1"/>
    </xf>
    <xf numFmtId="2" fontId="91" fillId="53" borderId="34" xfId="140" applyNumberFormat="1" applyFont="1" applyFill="1" applyBorder="1" applyAlignment="1">
      <alignment vertical="center" wrapText="1"/>
      <protection/>
    </xf>
    <xf numFmtId="0" fontId="6" fillId="3" borderId="28" xfId="160" applyFont="1" applyFill="1" applyBorder="1" applyAlignment="1">
      <alignment vertical="center" wrapText="1"/>
      <protection/>
    </xf>
    <xf numFmtId="0" fontId="6" fillId="3" borderId="38" xfId="160" applyFont="1" applyFill="1" applyBorder="1" applyAlignment="1">
      <alignment vertical="center" wrapText="1"/>
      <protection/>
    </xf>
    <xf numFmtId="0" fontId="6" fillId="3" borderId="25" xfId="160" applyFont="1" applyFill="1" applyBorder="1" applyAlignment="1">
      <alignment vertical="center" wrapText="1"/>
      <protection/>
    </xf>
    <xf numFmtId="0" fontId="6" fillId="3" borderId="27" xfId="160" applyFont="1" applyFill="1" applyBorder="1" applyAlignment="1">
      <alignment vertical="center" wrapText="1"/>
      <protection/>
    </xf>
    <xf numFmtId="0" fontId="44" fillId="0" borderId="40" xfId="160" applyFont="1" applyBorder="1" applyAlignment="1">
      <alignment textRotation="90" wrapText="1"/>
      <protection/>
    </xf>
    <xf numFmtId="4" fontId="31" fillId="0" borderId="0" xfId="160" applyNumberFormat="1" applyFont="1" applyBorder="1">
      <alignment/>
      <protection/>
    </xf>
    <xf numFmtId="4" fontId="6" fillId="53" borderId="21" xfId="0" applyNumberFormat="1" applyFont="1" applyFill="1" applyBorder="1" applyAlignment="1">
      <alignment vertical="center" wrapText="1"/>
    </xf>
    <xf numFmtId="0" fontId="87" fillId="0" borderId="0" xfId="144" applyFont="1" applyAlignment="1">
      <alignment horizontal="center"/>
      <protection/>
    </xf>
    <xf numFmtId="2" fontId="30" fillId="53" borderId="21" xfId="0" applyNumberFormat="1" applyFont="1" applyFill="1" applyBorder="1" applyAlignment="1">
      <alignment vertical="center"/>
    </xf>
    <xf numFmtId="0" fontId="93" fillId="0" borderId="0" xfId="144" applyFont="1" applyAlignment="1">
      <alignment horizontal="left"/>
      <protection/>
    </xf>
    <xf numFmtId="0" fontId="94" fillId="0" borderId="0" xfId="144" applyFont="1" applyAlignment="1">
      <alignment horizontal="left"/>
      <protection/>
    </xf>
    <xf numFmtId="0" fontId="87" fillId="0" borderId="0" xfId="144" applyFont="1" applyAlignment="1">
      <alignment horizontal="center"/>
      <protection/>
    </xf>
    <xf numFmtId="0" fontId="87" fillId="0" borderId="0" xfId="0" applyFont="1" applyAlignment="1">
      <alignment horizontal="left"/>
    </xf>
    <xf numFmtId="0" fontId="87" fillId="0" borderId="21" xfId="138" applyFont="1" applyBorder="1" applyAlignment="1">
      <alignment vertical="center"/>
      <protection/>
    </xf>
    <xf numFmtId="0" fontId="87" fillId="0" borderId="21" xfId="138" applyFont="1" applyBorder="1" applyAlignment="1">
      <alignment vertical="center" wrapText="1"/>
      <protection/>
    </xf>
    <xf numFmtId="4" fontId="87" fillId="52" borderId="21" xfId="138" applyNumberFormat="1" applyFont="1" applyFill="1" applyBorder="1" applyAlignment="1">
      <alignment vertical="center"/>
      <protection/>
    </xf>
    <xf numFmtId="4" fontId="87" fillId="0" borderId="21" xfId="138" applyNumberFormat="1" applyFont="1" applyBorder="1" applyAlignment="1">
      <alignment vertical="center"/>
      <protection/>
    </xf>
    <xf numFmtId="0" fontId="86" fillId="0" borderId="21" xfId="138" applyFont="1" applyBorder="1" applyAlignment="1">
      <alignment vertical="center"/>
      <protection/>
    </xf>
    <xf numFmtId="0" fontId="86" fillId="0" borderId="21" xfId="138" applyFont="1" applyBorder="1" applyAlignment="1">
      <alignment vertical="center" wrapText="1"/>
      <protection/>
    </xf>
    <xf numFmtId="4" fontId="86" fillId="52" borderId="21" xfId="138" applyNumberFormat="1" applyFont="1" applyFill="1" applyBorder="1" applyAlignment="1">
      <alignment vertical="center"/>
      <protection/>
    </xf>
    <xf numFmtId="4" fontId="86" fillId="0" borderId="21" xfId="138" applyNumberFormat="1" applyFont="1" applyBorder="1" applyAlignment="1">
      <alignment vertical="center"/>
      <protection/>
    </xf>
    <xf numFmtId="0" fontId="87" fillId="52" borderId="21" xfId="138" applyFont="1" applyFill="1" applyBorder="1" applyAlignment="1">
      <alignment horizontal="center" vertical="center"/>
      <protection/>
    </xf>
    <xf numFmtId="0" fontId="87" fillId="52" borderId="21" xfId="138" applyFont="1" applyFill="1" applyBorder="1" applyAlignment="1">
      <alignment vertical="center" wrapText="1"/>
      <protection/>
    </xf>
    <xf numFmtId="0" fontId="86" fillId="0" borderId="21" xfId="143" applyFont="1" applyBorder="1" applyAlignment="1">
      <alignment horizontal="center" vertical="center" wrapText="1"/>
      <protection/>
    </xf>
    <xf numFmtId="0" fontId="86" fillId="52" borderId="21" xfId="143" applyFont="1" applyFill="1" applyBorder="1" applyAlignment="1">
      <alignment horizontal="center" vertical="center" wrapText="1"/>
      <protection/>
    </xf>
    <xf numFmtId="0" fontId="94" fillId="0" borderId="0" xfId="143" applyFont="1" applyAlignment="1">
      <alignment horizontal="center" wrapText="1"/>
      <protection/>
    </xf>
    <xf numFmtId="14" fontId="86" fillId="0" borderId="0" xfId="150" applyNumberFormat="1" applyFont="1" applyAlignment="1">
      <alignment horizontal="left" wrapText="1"/>
      <protection/>
    </xf>
    <xf numFmtId="0" fontId="86" fillId="0" borderId="0" xfId="150" applyFont="1" applyAlignment="1">
      <alignment horizontal="left" wrapText="1"/>
      <protection/>
    </xf>
    <xf numFmtId="0" fontId="86" fillId="0" borderId="0" xfId="142" applyFont="1" applyAlignment="1">
      <alignment horizontal="left"/>
      <protection/>
    </xf>
    <xf numFmtId="0" fontId="87" fillId="0" borderId="34" xfId="138" applyFont="1" applyBorder="1" applyAlignment="1">
      <alignment horizontal="center" vertical="center"/>
      <protection/>
    </xf>
    <xf numFmtId="0" fontId="86" fillId="0" borderId="35" xfId="138" applyFont="1" applyBorder="1" applyAlignment="1">
      <alignment/>
      <protection/>
    </xf>
    <xf numFmtId="0" fontId="86" fillId="0" borderId="32" xfId="138" applyFont="1" applyBorder="1" applyAlignment="1">
      <alignment/>
      <protection/>
    </xf>
    <xf numFmtId="0" fontId="86" fillId="0" borderId="21" xfId="140" applyFont="1" applyBorder="1" applyAlignment="1">
      <alignment horizontal="center" vertical="center" wrapText="1"/>
      <protection/>
    </xf>
    <xf numFmtId="0" fontId="95" fillId="0" borderId="31" xfId="140" applyFont="1" applyBorder="1" applyAlignment="1">
      <alignment horizontal="center" vertical="center" wrapText="1"/>
      <protection/>
    </xf>
    <xf numFmtId="0" fontId="95" fillId="0" borderId="26" xfId="140" applyFont="1" applyBorder="1" applyAlignment="1">
      <alignment horizontal="center" vertical="center" wrapText="1"/>
      <protection/>
    </xf>
    <xf numFmtId="0" fontId="96" fillId="0" borderId="21" xfId="140" applyFont="1" applyBorder="1" applyAlignment="1">
      <alignment horizontal="center" vertical="center" wrapText="1"/>
      <protection/>
    </xf>
    <xf numFmtId="0" fontId="87" fillId="0" borderId="0" xfId="140" applyFont="1" applyAlignment="1">
      <alignment horizontal="center"/>
      <protection/>
    </xf>
    <xf numFmtId="0" fontId="86" fillId="0" borderId="0" xfId="140" applyFont="1" applyAlignment="1">
      <alignment horizontal="center"/>
      <protection/>
    </xf>
    <xf numFmtId="0" fontId="86" fillId="52" borderId="21" xfId="140" applyFont="1" applyFill="1" applyBorder="1" applyAlignment="1">
      <alignment horizontal="center" vertical="center" wrapText="1"/>
      <protection/>
    </xf>
    <xf numFmtId="0" fontId="86" fillId="0" borderId="28" xfId="140" applyFont="1" applyBorder="1" applyAlignment="1">
      <alignment horizontal="center"/>
      <protection/>
    </xf>
    <xf numFmtId="0" fontId="95" fillId="0" borderId="21" xfId="140" applyFont="1" applyBorder="1" applyAlignment="1">
      <alignment horizontal="center" vertical="center" wrapText="1"/>
      <protection/>
    </xf>
    <xf numFmtId="0" fontId="86" fillId="0" borderId="34" xfId="140" applyFont="1" applyBorder="1" applyAlignment="1">
      <alignment horizontal="center" vertical="center" wrapText="1"/>
      <protection/>
    </xf>
    <xf numFmtId="0" fontId="86" fillId="0" borderId="32" xfId="140" applyFont="1" applyBorder="1" applyAlignment="1">
      <alignment horizontal="center" vertical="center" wrapText="1"/>
      <protection/>
    </xf>
    <xf numFmtId="0" fontId="86" fillId="0" borderId="31" xfId="140" applyFont="1" applyBorder="1" applyAlignment="1">
      <alignment horizontal="center" vertical="center" wrapText="1"/>
      <protection/>
    </xf>
    <xf numFmtId="0" fontId="86" fillId="0" borderId="26" xfId="140" applyFont="1" applyBorder="1" applyAlignment="1">
      <alignment horizontal="center" vertical="center" wrapText="1"/>
      <protection/>
    </xf>
    <xf numFmtId="0" fontId="86" fillId="0" borderId="0" xfId="140" applyFont="1" applyAlignment="1">
      <alignment horizontal="left"/>
      <protection/>
    </xf>
    <xf numFmtId="0" fontId="94" fillId="0" borderId="0" xfId="140" applyFont="1" applyAlignment="1">
      <alignment horizontal="center"/>
      <protection/>
    </xf>
    <xf numFmtId="0" fontId="68" fillId="52" borderId="21" xfId="138" applyFill="1" applyBorder="1" applyAlignment="1">
      <alignment horizontal="center" vertical="center" wrapText="1"/>
      <protection/>
    </xf>
    <xf numFmtId="0" fontId="68" fillId="0" borderId="21" xfId="138" applyBorder="1" applyAlignment="1">
      <alignment horizontal="center" vertical="center" wrapText="1"/>
      <protection/>
    </xf>
    <xf numFmtId="0" fontId="68" fillId="0" borderId="34" xfId="138" applyBorder="1" applyAlignment="1">
      <alignment horizontal="center" vertical="center" wrapText="1"/>
      <protection/>
    </xf>
    <xf numFmtId="0" fontId="68" fillId="0" borderId="32" xfId="138" applyBorder="1" applyAlignment="1">
      <alignment horizontal="center" vertical="center" wrapText="1"/>
      <protection/>
    </xf>
    <xf numFmtId="0" fontId="68" fillId="52" borderId="34" xfId="138" applyFill="1" applyBorder="1" applyAlignment="1">
      <alignment horizontal="center" vertical="center" wrapText="1"/>
      <protection/>
    </xf>
    <xf numFmtId="0" fontId="68" fillId="52" borderId="35" xfId="138" applyFill="1" applyBorder="1" applyAlignment="1">
      <alignment horizontal="center" vertical="center" wrapText="1"/>
      <protection/>
    </xf>
    <xf numFmtId="0" fontId="68" fillId="52" borderId="32" xfId="138" applyFill="1" applyBorder="1" applyAlignment="1">
      <alignment horizontal="center" vertical="center" wrapText="1"/>
      <protection/>
    </xf>
    <xf numFmtId="0" fontId="86" fillId="0" borderId="0" xfId="150" applyFont="1" applyAlignment="1">
      <alignment horizontal="left"/>
      <protection/>
    </xf>
    <xf numFmtId="0" fontId="68" fillId="0" borderId="35" xfId="138" applyBorder="1" applyAlignment="1">
      <alignment horizontal="center" vertical="center" wrapText="1"/>
      <protection/>
    </xf>
    <xf numFmtId="0" fontId="87" fillId="0" borderId="0" xfId="144" applyFont="1" applyAlignment="1">
      <alignment horizontal="center"/>
      <protection/>
    </xf>
    <xf numFmtId="0" fontId="94" fillId="0" borderId="0" xfId="158" applyFont="1" applyAlignment="1">
      <alignment horizontal="center"/>
      <protection/>
    </xf>
    <xf numFmtId="0" fontId="97" fillId="0" borderId="0" xfId="158" applyFont="1" applyAlignment="1">
      <alignment horizontal="center"/>
      <protection/>
    </xf>
    <xf numFmtId="0" fontId="86" fillId="0" borderId="28" xfId="158" applyFont="1" applyBorder="1" applyAlignment="1">
      <alignment horizontal="center"/>
      <protection/>
    </xf>
    <xf numFmtId="0" fontId="6" fillId="3" borderId="34" xfId="160" applyFont="1" applyFill="1" applyBorder="1" applyAlignment="1">
      <alignment horizontal="center" vertical="center" wrapText="1"/>
      <protection/>
    </xf>
    <xf numFmtId="0" fontId="6" fillId="3" borderId="32" xfId="160" applyFont="1" applyFill="1" applyBorder="1" applyAlignment="1">
      <alignment horizontal="center" vertical="center" wrapText="1"/>
      <protection/>
    </xf>
    <xf numFmtId="0" fontId="7" fillId="0" borderId="34" xfId="160" applyFont="1" applyBorder="1" applyAlignment="1">
      <alignment horizontal="center" vertical="center" wrapText="1"/>
      <protection/>
    </xf>
    <xf numFmtId="0" fontId="36" fillId="0" borderId="32" xfId="160" applyFont="1" applyBorder="1" applyAlignment="1">
      <alignment horizontal="center" vertical="center" wrapText="1"/>
      <protection/>
    </xf>
    <xf numFmtId="0" fontId="37" fillId="0" borderId="33" xfId="160" applyFont="1" applyBorder="1" applyAlignment="1">
      <alignment horizontal="center" vertical="center" wrapText="1"/>
      <protection/>
    </xf>
    <xf numFmtId="0" fontId="37" fillId="0" borderId="27" xfId="160" applyFont="1" applyBorder="1" applyAlignment="1">
      <alignment horizontal="center" vertical="center" wrapText="1"/>
      <protection/>
    </xf>
    <xf numFmtId="0" fontId="7" fillId="0" borderId="31" xfId="160" applyFont="1" applyBorder="1" applyAlignment="1">
      <alignment horizontal="center" vertical="center" wrapText="1"/>
      <protection/>
    </xf>
    <xf numFmtId="0" fontId="7" fillId="0" borderId="40" xfId="160" applyFont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6" fillId="3" borderId="39" xfId="160" applyFont="1" applyFill="1" applyBorder="1" applyAlignment="1">
      <alignment horizontal="center" vertical="center"/>
      <protection/>
    </xf>
    <xf numFmtId="0" fontId="6" fillId="3" borderId="28" xfId="160" applyFont="1" applyFill="1" applyBorder="1" applyAlignment="1">
      <alignment horizontal="center" vertical="center"/>
      <protection/>
    </xf>
    <xf numFmtId="0" fontId="6" fillId="3" borderId="38" xfId="160" applyFont="1" applyFill="1" applyBorder="1" applyAlignment="1">
      <alignment horizontal="center" vertical="center"/>
      <protection/>
    </xf>
    <xf numFmtId="0" fontId="6" fillId="3" borderId="33" xfId="160" applyFont="1" applyFill="1" applyBorder="1" applyAlignment="1">
      <alignment horizontal="center" vertical="center"/>
      <protection/>
    </xf>
    <xf numFmtId="0" fontId="6" fillId="3" borderId="25" xfId="160" applyFont="1" applyFill="1" applyBorder="1" applyAlignment="1">
      <alignment horizontal="center" vertical="center"/>
      <protection/>
    </xf>
    <xf numFmtId="0" fontId="6" fillId="3" borderId="27" xfId="160" applyFont="1" applyFill="1" applyBorder="1" applyAlignment="1">
      <alignment horizontal="center" vertical="center"/>
      <protection/>
    </xf>
    <xf numFmtId="0" fontId="31" fillId="0" borderId="31" xfId="160" applyFont="1" applyBorder="1" applyAlignment="1">
      <alignment horizontal="center" vertical="top" wrapText="1"/>
      <protection/>
    </xf>
    <xf numFmtId="0" fontId="31" fillId="0" borderId="26" xfId="160" applyFont="1" applyBorder="1" applyAlignment="1">
      <alignment horizontal="center" vertical="top" wrapText="1"/>
      <protection/>
    </xf>
    <xf numFmtId="0" fontId="86" fillId="0" borderId="0" xfId="150" applyFont="1" applyAlignment="1">
      <alignment horizontal="left" vertical="top" wrapText="1"/>
      <protection/>
    </xf>
    <xf numFmtId="0" fontId="7" fillId="0" borderId="35" xfId="160" applyFont="1" applyBorder="1" applyAlignment="1">
      <alignment horizontal="center" vertical="center" wrapText="1"/>
      <protection/>
    </xf>
    <xf numFmtId="0" fontId="7" fillId="0" borderId="32" xfId="160" applyFont="1" applyBorder="1" applyAlignment="1">
      <alignment horizontal="center" vertical="center" wrapText="1"/>
      <protection/>
    </xf>
    <xf numFmtId="0" fontId="37" fillId="0" borderId="21" xfId="160" applyFont="1" applyBorder="1" applyAlignment="1">
      <alignment horizontal="center" vertical="top" wrapText="1"/>
      <protection/>
    </xf>
    <xf numFmtId="0" fontId="37" fillId="0" borderId="34" xfId="160" applyFont="1" applyBorder="1" applyAlignment="1">
      <alignment horizontal="center" vertical="center" wrapText="1"/>
      <protection/>
    </xf>
    <xf numFmtId="0" fontId="37" fillId="0" borderId="35" xfId="160" applyFont="1" applyBorder="1" applyAlignment="1">
      <alignment horizontal="center" vertical="center" wrapText="1"/>
      <protection/>
    </xf>
    <xf numFmtId="0" fontId="37" fillId="0" borderId="32" xfId="160" applyFont="1" applyBorder="1" applyAlignment="1">
      <alignment horizontal="center" vertical="center" wrapText="1"/>
      <protection/>
    </xf>
    <xf numFmtId="2" fontId="87" fillId="0" borderId="34" xfId="160" applyNumberFormat="1" applyFont="1" applyBorder="1" applyAlignment="1" quotePrefix="1">
      <alignment horizontal="center" vertical="center" wrapText="1"/>
      <protection/>
    </xf>
    <xf numFmtId="2" fontId="87" fillId="0" borderId="35" xfId="160" applyNumberFormat="1" applyFont="1" applyBorder="1" applyAlignment="1" quotePrefix="1">
      <alignment horizontal="center" vertical="center" wrapText="1"/>
      <protection/>
    </xf>
    <xf numFmtId="2" fontId="87" fillId="0" borderId="32" xfId="160" applyNumberFormat="1" applyFont="1" applyBorder="1" applyAlignment="1" quotePrefix="1">
      <alignment horizontal="center" vertical="center" wrapText="1"/>
      <protection/>
    </xf>
    <xf numFmtId="0" fontId="68" fillId="0" borderId="0" xfId="160" applyAlignment="1">
      <alignment horizontal="center"/>
      <protection/>
    </xf>
    <xf numFmtId="0" fontId="37" fillId="53" borderId="31" xfId="160" applyFont="1" applyFill="1" applyBorder="1" applyAlignment="1">
      <alignment horizontal="center" textRotation="90" wrapText="1"/>
      <protection/>
    </xf>
    <xf numFmtId="0" fontId="37" fillId="53" borderId="26" xfId="160" applyFont="1" applyFill="1" applyBorder="1" applyAlignment="1">
      <alignment horizontal="center" textRotation="90" wrapText="1"/>
      <protection/>
    </xf>
    <xf numFmtId="4" fontId="30" fillId="0" borderId="34" xfId="160" applyNumberFormat="1" applyFont="1" applyBorder="1" applyAlignment="1">
      <alignment horizontal="center" vertical="center"/>
      <protection/>
    </xf>
    <xf numFmtId="4" fontId="30" fillId="0" borderId="32" xfId="160" applyNumberFormat="1" applyFont="1" applyBorder="1" applyAlignment="1">
      <alignment horizontal="center" vertical="center"/>
      <protection/>
    </xf>
    <xf numFmtId="0" fontId="6" fillId="0" borderId="31" xfId="160" applyFont="1" applyBorder="1" applyAlignment="1">
      <alignment horizontal="center" vertical="center" wrapText="1"/>
      <protection/>
    </xf>
    <xf numFmtId="0" fontId="6" fillId="0" borderId="40" xfId="160" applyFont="1" applyBorder="1" applyAlignment="1">
      <alignment horizontal="center" vertical="center" wrapText="1"/>
      <protection/>
    </xf>
    <xf numFmtId="0" fontId="6" fillId="0" borderId="26" xfId="160" applyFont="1" applyBorder="1" applyAlignment="1">
      <alignment horizontal="center" vertical="center" wrapText="1"/>
      <protection/>
    </xf>
    <xf numFmtId="4" fontId="30" fillId="3" borderId="34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32" xfId="160" applyNumberFormat="1" applyFont="1" applyFill="1" applyBorder="1" applyAlignment="1" applyProtection="1">
      <alignment horizontal="center" vertical="center" wrapText="1"/>
      <protection hidden="1" locked="0"/>
    </xf>
    <xf numFmtId="0" fontId="6" fillId="3" borderId="39" xfId="160" applyFont="1" applyFill="1" applyBorder="1" applyAlignment="1">
      <alignment horizontal="center" vertical="center" wrapText="1"/>
      <protection/>
    </xf>
    <xf numFmtId="0" fontId="6" fillId="3" borderId="28" xfId="160" applyFont="1" applyFill="1" applyBorder="1" applyAlignment="1">
      <alignment horizontal="center" vertical="center" wrapText="1"/>
      <protection/>
    </xf>
    <xf numFmtId="0" fontId="6" fillId="3" borderId="38" xfId="160" applyFont="1" applyFill="1" applyBorder="1" applyAlignment="1">
      <alignment horizontal="center" vertical="center" wrapText="1"/>
      <protection/>
    </xf>
    <xf numFmtId="0" fontId="37" fillId="0" borderId="31" xfId="160" applyFont="1" applyBorder="1" applyAlignment="1">
      <alignment horizontal="center" vertical="top" wrapText="1"/>
      <protection/>
    </xf>
    <xf numFmtId="0" fontId="37" fillId="0" borderId="26" xfId="160" applyFont="1" applyBorder="1" applyAlignment="1">
      <alignment horizontal="center" vertical="top" wrapText="1"/>
      <protection/>
    </xf>
    <xf numFmtId="0" fontId="6" fillId="3" borderId="35" xfId="160" applyFont="1" applyFill="1" applyBorder="1" applyAlignment="1">
      <alignment horizontal="center" vertical="center" wrapText="1"/>
      <protection/>
    </xf>
    <xf numFmtId="0" fontId="6" fillId="3" borderId="34" xfId="160" applyFont="1" applyFill="1" applyBorder="1" applyAlignment="1">
      <alignment horizontal="center" vertical="center"/>
      <protection/>
    </xf>
    <xf numFmtId="0" fontId="68" fillId="0" borderId="35" xfId="160" applyBorder="1" applyAlignment="1">
      <alignment horizontal="center" vertical="center"/>
      <protection/>
    </xf>
    <xf numFmtId="0" fontId="68" fillId="0" borderId="32" xfId="160" applyBorder="1" applyAlignment="1">
      <alignment horizontal="center" vertical="center"/>
      <protection/>
    </xf>
    <xf numFmtId="0" fontId="31" fillId="0" borderId="0" xfId="160" applyFont="1" applyAlignment="1">
      <alignment horizontal="left" vertical="center" wrapText="1"/>
      <protection/>
    </xf>
    <xf numFmtId="0" fontId="34" fillId="0" borderId="0" xfId="160" applyFont="1" applyAlignment="1">
      <alignment horizontal="center" vertical="center" wrapText="1"/>
      <protection/>
    </xf>
    <xf numFmtId="0" fontId="30" fillId="3" borderId="33" xfId="160" applyFont="1" applyFill="1" applyBorder="1" applyAlignment="1">
      <alignment horizontal="center" vertical="center" wrapText="1"/>
      <protection/>
    </xf>
    <xf numFmtId="0" fontId="30" fillId="3" borderId="25" xfId="160" applyFont="1" applyFill="1" applyBorder="1" applyAlignment="1">
      <alignment horizontal="center" vertical="center" wrapText="1"/>
      <protection/>
    </xf>
    <xf numFmtId="0" fontId="30" fillId="3" borderId="27" xfId="160" applyFont="1" applyFill="1" applyBorder="1" applyAlignment="1">
      <alignment horizontal="center" vertical="center" wrapText="1"/>
      <protection/>
    </xf>
    <xf numFmtId="0" fontId="1" fillId="0" borderId="32" xfId="160" applyFont="1" applyBorder="1" applyAlignment="1">
      <alignment horizontal="center" vertical="center" wrapText="1"/>
      <protection/>
    </xf>
    <xf numFmtId="0" fontId="45" fillId="0" borderId="31" xfId="160" applyFont="1" applyBorder="1" applyAlignment="1">
      <alignment horizontal="center" textRotation="90" wrapText="1"/>
      <protection/>
    </xf>
    <xf numFmtId="0" fontId="45" fillId="0" borderId="26" xfId="160" applyFont="1" applyBorder="1" applyAlignment="1">
      <alignment horizontal="center" textRotation="90" wrapText="1"/>
      <protection/>
    </xf>
    <xf numFmtId="4" fontId="6" fillId="3" borderId="0" xfId="160" applyNumberFormat="1" applyFont="1" applyFill="1" applyBorder="1" applyAlignment="1" applyProtection="1">
      <alignment horizontal="center" vertical="center" wrapText="1"/>
      <protection hidden="1" locked="0"/>
    </xf>
    <xf numFmtId="0" fontId="62" fillId="0" borderId="0" xfId="160" applyFont="1" applyBorder="1" applyAlignment="1">
      <alignment horizontal="center" vertical="center" wrapText="1"/>
      <protection/>
    </xf>
    <xf numFmtId="0" fontId="37" fillId="0" borderId="0" xfId="160" applyFont="1" applyAlignment="1">
      <alignment horizontal="center"/>
      <protection/>
    </xf>
    <xf numFmtId="0" fontId="45" fillId="0" borderId="39" xfId="160" applyFont="1" applyBorder="1" applyAlignment="1">
      <alignment textRotation="90" wrapText="1"/>
      <protection/>
    </xf>
    <xf numFmtId="0" fontId="45" fillId="0" borderId="38" xfId="160" applyFont="1" applyBorder="1" applyAlignment="1">
      <alignment textRotation="90" wrapText="1"/>
      <protection/>
    </xf>
    <xf numFmtId="0" fontId="45" fillId="0" borderId="33" xfId="160" applyFont="1" applyBorder="1" applyAlignment="1">
      <alignment textRotation="90" wrapText="1"/>
      <protection/>
    </xf>
    <xf numFmtId="0" fontId="45" fillId="0" borderId="27" xfId="160" applyFont="1" applyBorder="1" applyAlignment="1">
      <alignment textRotation="90" wrapText="1"/>
      <protection/>
    </xf>
    <xf numFmtId="0" fontId="44" fillId="0" borderId="31" xfId="160" applyFont="1" applyBorder="1" applyAlignment="1">
      <alignment horizontal="center" textRotation="90" wrapText="1"/>
      <protection/>
    </xf>
    <xf numFmtId="0" fontId="44" fillId="0" borderId="26" xfId="160" applyFont="1" applyBorder="1" applyAlignment="1">
      <alignment horizontal="center" textRotation="90" wrapText="1"/>
      <protection/>
    </xf>
    <xf numFmtId="0" fontId="6" fillId="3" borderId="35" xfId="160" applyFont="1" applyFill="1" applyBorder="1" applyAlignment="1">
      <alignment horizontal="center" vertical="center"/>
      <protection/>
    </xf>
    <xf numFmtId="0" fontId="6" fillId="3" borderId="32" xfId="160" applyFont="1" applyFill="1" applyBorder="1" applyAlignment="1">
      <alignment horizontal="center" vertical="center"/>
      <protection/>
    </xf>
    <xf numFmtId="0" fontId="19" fillId="0" borderId="21" xfId="147" applyFont="1" applyBorder="1" applyAlignment="1">
      <alignment horizontal="center" vertical="center" wrapText="1"/>
      <protection/>
    </xf>
    <xf numFmtId="0" fontId="19" fillId="0" borderId="31" xfId="147" applyFont="1" applyBorder="1" applyAlignment="1">
      <alignment horizontal="center" vertical="center" wrapText="1"/>
      <protection/>
    </xf>
    <xf numFmtId="0" fontId="19" fillId="0" borderId="26" xfId="147" applyFont="1" applyBorder="1" applyAlignment="1">
      <alignment horizontal="center" vertical="center" wrapText="1"/>
      <protection/>
    </xf>
    <xf numFmtId="0" fontId="34" fillId="0" borderId="0" xfId="147" applyFont="1" applyAlignment="1">
      <alignment horizontal="center" wrapText="1"/>
      <protection/>
    </xf>
    <xf numFmtId="0" fontId="19" fillId="0" borderId="31" xfId="168" applyFont="1" applyFill="1" applyBorder="1" applyAlignment="1">
      <alignment horizontal="center" vertical="center" wrapText="1"/>
      <protection/>
    </xf>
    <xf numFmtId="0" fontId="19" fillId="0" borderId="26" xfId="168" applyFont="1" applyFill="1" applyBorder="1" applyAlignment="1">
      <alignment horizontal="center" vertical="center" wrapText="1"/>
      <protection/>
    </xf>
    <xf numFmtId="0" fontId="19" fillId="53" borderId="31" xfId="168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49" fontId="19" fillId="53" borderId="31" xfId="168" applyNumberFormat="1" applyFont="1" applyFill="1" applyBorder="1" applyAlignment="1">
      <alignment horizontal="center" vertical="center" wrapText="1"/>
      <protection/>
    </xf>
    <xf numFmtId="49" fontId="19" fillId="53" borderId="26" xfId="168" applyNumberFormat="1" applyFont="1" applyFill="1" applyBorder="1" applyAlignment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0" fontId="19" fillId="3" borderId="26" xfId="168" applyFont="1" applyFill="1" applyBorder="1" applyAlignment="1">
      <alignment horizontal="center" vertical="center" wrapText="1"/>
      <protection/>
    </xf>
    <xf numFmtId="0" fontId="96" fillId="0" borderId="31" xfId="140" applyFont="1" applyBorder="1" applyAlignment="1">
      <alignment horizontal="center" vertical="center" wrapText="1"/>
      <protection/>
    </xf>
    <xf numFmtId="0" fontId="96" fillId="0" borderId="26" xfId="140" applyFont="1" applyBorder="1" applyAlignment="1">
      <alignment horizontal="center" vertical="center" wrapText="1"/>
      <protection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34" fillId="0" borderId="0" xfId="168" applyFont="1" applyBorder="1" applyAlignment="1" applyProtection="1">
      <alignment horizontal="center" vertical="center" wrapText="1"/>
      <protection locked="0"/>
    </xf>
    <xf numFmtId="49" fontId="19" fillId="0" borderId="31" xfId="168" applyNumberFormat="1" applyFont="1" applyFill="1" applyBorder="1" applyAlignment="1">
      <alignment horizontal="center" vertical="center" wrapText="1"/>
      <protection/>
    </xf>
    <xf numFmtId="49" fontId="19" fillId="0" borderId="26" xfId="168" applyNumberFormat="1" applyFont="1" applyFill="1" applyBorder="1" applyAlignment="1">
      <alignment horizontal="center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2" fontId="86" fillId="0" borderId="21" xfId="155" applyNumberFormat="1" applyFont="1" applyBorder="1" applyAlignment="1" quotePrefix="1">
      <alignment horizontal="center" vertical="center" wrapText="1"/>
      <protection/>
    </xf>
    <xf numFmtId="2" fontId="86" fillId="0" borderId="31" xfId="155" applyNumberFormat="1" applyFont="1" applyBorder="1" applyAlignment="1" quotePrefix="1">
      <alignment horizontal="center" vertical="center" wrapText="1"/>
      <protection/>
    </xf>
    <xf numFmtId="2" fontId="86" fillId="0" borderId="26" xfId="155" applyNumberFormat="1" applyFont="1" applyBorder="1" applyAlignment="1" quotePrefix="1">
      <alignment horizontal="center" vertical="center" wrapText="1"/>
      <protection/>
    </xf>
    <xf numFmtId="0" fontId="19" fillId="53" borderId="21" xfId="168" applyFont="1" applyFill="1" applyBorder="1" applyAlignment="1">
      <alignment horizontal="center" vertical="center" wrapText="1"/>
      <protection/>
    </xf>
    <xf numFmtId="0" fontId="86" fillId="0" borderId="31" xfId="155" applyFont="1" applyBorder="1" applyAlignment="1" quotePrefix="1">
      <alignment horizontal="center" vertical="center" wrapText="1"/>
      <protection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7" fillId="0" borderId="49" xfId="144" applyFont="1" applyBorder="1" applyAlignment="1">
      <alignment horizontal="center" wrapText="1"/>
      <protection/>
    </xf>
    <xf numFmtId="0" fontId="7" fillId="0" borderId="50" xfId="144" applyFont="1" applyBorder="1" applyAlignment="1">
      <alignment horizontal="center" wrapText="1"/>
      <protection/>
    </xf>
    <xf numFmtId="0" fontId="7" fillId="0" borderId="51" xfId="144" applyFont="1" applyBorder="1" applyAlignment="1">
      <alignment horizontal="center" vertical="center" wrapText="1"/>
      <protection/>
    </xf>
    <xf numFmtId="0" fontId="7" fillId="0" borderId="52" xfId="144" applyFont="1" applyBorder="1" applyAlignment="1">
      <alignment horizontal="center" vertical="center" wrapText="1"/>
      <protection/>
    </xf>
    <xf numFmtId="0" fontId="7" fillId="0" borderId="53" xfId="144" applyFont="1" applyBorder="1" applyAlignment="1">
      <alignment horizontal="center" vertical="center" wrapText="1"/>
      <protection/>
    </xf>
    <xf numFmtId="0" fontId="7" fillId="0" borderId="54" xfId="144" applyFont="1" applyBorder="1" applyAlignment="1">
      <alignment horizontal="center" vertical="center" wrapText="1"/>
      <protection/>
    </xf>
    <xf numFmtId="0" fontId="7" fillId="0" borderId="55" xfId="144" applyFont="1" applyBorder="1" applyAlignment="1">
      <alignment horizontal="center" vertical="center" wrapText="1"/>
      <protection/>
    </xf>
    <xf numFmtId="0" fontId="7" fillId="0" borderId="56" xfId="144" applyFont="1" applyBorder="1" applyAlignment="1">
      <alignment horizontal="center" vertical="center" wrapText="1"/>
      <protection/>
    </xf>
    <xf numFmtId="0" fontId="7" fillId="0" borderId="57" xfId="144" applyFont="1" applyBorder="1" applyAlignment="1">
      <alignment horizontal="center" vertical="center" wrapText="1"/>
      <protection/>
    </xf>
    <xf numFmtId="0" fontId="7" fillId="0" borderId="58" xfId="144" applyFont="1" applyBorder="1" applyAlignment="1">
      <alignment horizontal="center" vertical="center" wrapText="1"/>
      <protection/>
    </xf>
    <xf numFmtId="0" fontId="7" fillId="0" borderId="59" xfId="144" applyFont="1" applyBorder="1" applyAlignment="1">
      <alignment horizontal="center" vertical="center" wrapText="1"/>
      <protection/>
    </xf>
    <xf numFmtId="0" fontId="19" fillId="0" borderId="0" xfId="147" applyFont="1" applyAlignment="1">
      <alignment horizontal="left" wrapText="1"/>
      <protection/>
    </xf>
    <xf numFmtId="0" fontId="7" fillId="0" borderId="0" xfId="144" applyFont="1" applyAlignment="1">
      <alignment horizontal="center"/>
      <protection/>
    </xf>
    <xf numFmtId="0" fontId="7" fillId="0" borderId="0" xfId="144" applyFont="1" applyAlignment="1">
      <alignment horizontal="center" wrapText="1"/>
      <protection/>
    </xf>
  </cellXfs>
  <cellStyles count="18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10" xfId="138"/>
    <cellStyle name="Обычный 11" xfId="139"/>
    <cellStyle name="Обычный 12" xfId="140"/>
    <cellStyle name="Обычный 13" xfId="141"/>
    <cellStyle name="Обычный 14" xfId="142"/>
    <cellStyle name="Обычный 15" xfId="143"/>
    <cellStyle name="Обычный 2" xfId="144"/>
    <cellStyle name="Обычный 2 2" xfId="145"/>
    <cellStyle name="Обычный 2 2 2" xfId="146"/>
    <cellStyle name="Обычный 2 3" xfId="147"/>
    <cellStyle name="Обычный 2 4" xfId="148"/>
    <cellStyle name="Обычный 2_19rh2012" xfId="149"/>
    <cellStyle name="Обычный 3" xfId="150"/>
    <cellStyle name="Обычный 3 2" xfId="151"/>
    <cellStyle name="Обычный 3 2 2" xfId="152"/>
    <cellStyle name="Обычный 3 3" xfId="153"/>
    <cellStyle name="Обычный 3 3 2" xfId="154"/>
    <cellStyle name="Обычный 3 4" xfId="155"/>
    <cellStyle name="Обычный 3 5" xfId="156"/>
    <cellStyle name="Обычный 3_Додатки бюджет на 2018 рік" xfId="157"/>
    <cellStyle name="Обычный 4" xfId="158"/>
    <cellStyle name="Обычный 4 2" xfId="159"/>
    <cellStyle name="Обычный 5" xfId="160"/>
    <cellStyle name="Обычный 6" xfId="161"/>
    <cellStyle name="Обычный 6 2" xfId="162"/>
    <cellStyle name="Обычный 7" xfId="163"/>
    <cellStyle name="Обычный 8" xfId="164"/>
    <cellStyle name="Обычный 9" xfId="165"/>
    <cellStyle name="Обычный_Додатки бюджет на 2018 рік 2" xfId="166"/>
    <cellStyle name="Обычный_Лист1" xfId="167"/>
    <cellStyle name="Обычный_Програми" xfId="168"/>
    <cellStyle name="Підсумок" xfId="169"/>
    <cellStyle name="Плохой" xfId="170"/>
    <cellStyle name="Плохой 2" xfId="171"/>
    <cellStyle name="Поганий" xfId="172"/>
    <cellStyle name="Пояснение" xfId="173"/>
    <cellStyle name="Пояснение 2" xfId="174"/>
    <cellStyle name="Примечание" xfId="175"/>
    <cellStyle name="Примечание 2" xfId="176"/>
    <cellStyle name="Примітка" xfId="177"/>
    <cellStyle name="Percent" xfId="178"/>
    <cellStyle name="Процентный 2" xfId="179"/>
    <cellStyle name="Результат" xfId="180"/>
    <cellStyle name="Связанная ячейка" xfId="181"/>
    <cellStyle name="Связанная ячейка 2" xfId="182"/>
    <cellStyle name="Середній" xfId="183"/>
    <cellStyle name="Стиль 1" xfId="184"/>
    <cellStyle name="Текст попередження" xfId="185"/>
    <cellStyle name="Текст пояснення" xfId="186"/>
    <cellStyle name="Текст предупреждения" xfId="187"/>
    <cellStyle name="Текст предупреждения 2" xfId="188"/>
    <cellStyle name="Comma" xfId="189"/>
    <cellStyle name="Comma [0]" xfId="190"/>
    <cellStyle name="Финансовый 2" xfId="191"/>
    <cellStyle name="Хороший" xfId="192"/>
    <cellStyle name="Хороший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49">
      <selection activeCell="C2" sqref="C2:F2"/>
    </sheetView>
  </sheetViews>
  <sheetFormatPr defaultColWidth="9.00390625" defaultRowHeight="12.75"/>
  <cols>
    <col min="1" max="1" width="16.125" style="196" customWidth="1"/>
    <col min="2" max="2" width="41.00390625" style="196" customWidth="1"/>
    <col min="3" max="3" width="14.125" style="196" customWidth="1"/>
    <col min="4" max="4" width="14.00390625" style="196" customWidth="1"/>
    <col min="5" max="5" width="14.125" style="196" customWidth="1"/>
    <col min="6" max="6" width="14.75390625" style="196" customWidth="1"/>
    <col min="7" max="16384" width="9.125" style="196" customWidth="1"/>
  </cols>
  <sheetData>
    <row r="1" spans="1:6" ht="15.75">
      <c r="A1" s="196" t="s">
        <v>119</v>
      </c>
      <c r="C1" s="367" t="s">
        <v>0</v>
      </c>
      <c r="D1" s="367"/>
      <c r="E1" s="188"/>
      <c r="F1" s="188"/>
    </row>
    <row r="2" spans="3:9" ht="30" customHeight="1">
      <c r="C2" s="366" t="s">
        <v>434</v>
      </c>
      <c r="D2" s="366"/>
      <c r="E2" s="366"/>
      <c r="F2" s="366"/>
      <c r="G2" s="173"/>
      <c r="H2" s="173"/>
      <c r="I2" s="173"/>
    </row>
    <row r="3" spans="3:9" ht="15.75">
      <c r="C3" s="365">
        <v>44070</v>
      </c>
      <c r="D3" s="365"/>
      <c r="E3" s="365"/>
      <c r="F3" s="365"/>
      <c r="G3" s="161"/>
      <c r="H3" s="161"/>
      <c r="I3" s="161"/>
    </row>
    <row r="4" spans="3:6" ht="15.75">
      <c r="C4" s="258"/>
      <c r="D4" s="258"/>
      <c r="E4" s="258"/>
      <c r="F4" s="258"/>
    </row>
    <row r="5" spans="2:5" ht="44.25" customHeight="1">
      <c r="B5" s="364" t="s">
        <v>344</v>
      </c>
      <c r="C5" s="364"/>
      <c r="D5" s="364"/>
      <c r="E5" s="364"/>
    </row>
    <row r="6" spans="1:6" s="197" customFormat="1" ht="21" customHeight="1">
      <c r="A6" s="217">
        <v>25530000000</v>
      </c>
      <c r="B6" s="219"/>
      <c r="C6" s="204"/>
      <c r="D6" s="204"/>
      <c r="E6" s="204"/>
      <c r="F6" s="204"/>
    </row>
    <row r="7" spans="1:6" s="197" customFormat="1" ht="15" customHeight="1">
      <c r="A7" s="220" t="s">
        <v>299</v>
      </c>
      <c r="B7" s="218"/>
      <c r="C7" s="204"/>
      <c r="D7" s="204"/>
      <c r="E7" s="204"/>
      <c r="F7" s="204"/>
    </row>
    <row r="8" s="197" customFormat="1" ht="15.75">
      <c r="F8" s="198" t="s">
        <v>179</v>
      </c>
    </row>
    <row r="9" spans="1:6" s="197" customFormat="1" ht="15.75">
      <c r="A9" s="362" t="s">
        <v>1</v>
      </c>
      <c r="B9" s="362" t="s">
        <v>287</v>
      </c>
      <c r="C9" s="363" t="s">
        <v>202</v>
      </c>
      <c r="D9" s="362" t="s">
        <v>2</v>
      </c>
      <c r="E9" s="362" t="s">
        <v>3</v>
      </c>
      <c r="F9" s="362"/>
    </row>
    <row r="10" spans="1:6" s="197" customFormat="1" ht="15.75">
      <c r="A10" s="362"/>
      <c r="B10" s="362"/>
      <c r="C10" s="362"/>
      <c r="D10" s="362"/>
      <c r="E10" s="362" t="s">
        <v>184</v>
      </c>
      <c r="F10" s="362" t="s">
        <v>203</v>
      </c>
    </row>
    <row r="11" spans="1:6" s="197" customFormat="1" ht="32.25" customHeight="1">
      <c r="A11" s="362"/>
      <c r="B11" s="362"/>
      <c r="C11" s="362"/>
      <c r="D11" s="362"/>
      <c r="E11" s="362"/>
      <c r="F11" s="362"/>
    </row>
    <row r="12" spans="1:6" s="197" customFormat="1" ht="15.75">
      <c r="A12" s="199">
        <v>1</v>
      </c>
      <c r="B12" s="199">
        <v>2</v>
      </c>
      <c r="C12" s="200">
        <v>3</v>
      </c>
      <c r="D12" s="199">
        <v>4</v>
      </c>
      <c r="E12" s="199">
        <v>5</v>
      </c>
      <c r="F12" s="199">
        <v>6</v>
      </c>
    </row>
    <row r="13" spans="1:6" s="239" customFormat="1" ht="15.75">
      <c r="A13" s="308">
        <v>10000000</v>
      </c>
      <c r="B13" s="309" t="s">
        <v>4</v>
      </c>
      <c r="C13" s="310">
        <f aca="true" t="shared" si="0" ref="C13:C76">D13+E13</f>
        <v>58593720</v>
      </c>
      <c r="D13" s="311">
        <v>58539620</v>
      </c>
      <c r="E13" s="311">
        <v>54100</v>
      </c>
      <c r="F13" s="311">
        <v>0</v>
      </c>
    </row>
    <row r="14" spans="1:6" s="239" customFormat="1" ht="47.25">
      <c r="A14" s="308">
        <v>11000000</v>
      </c>
      <c r="B14" s="309" t="s">
        <v>5</v>
      </c>
      <c r="C14" s="310">
        <f t="shared" si="0"/>
        <v>43530000</v>
      </c>
      <c r="D14" s="311">
        <v>43530000</v>
      </c>
      <c r="E14" s="311">
        <v>0</v>
      </c>
      <c r="F14" s="311">
        <v>0</v>
      </c>
    </row>
    <row r="15" spans="1:6" s="239" customFormat="1" ht="31.5">
      <c r="A15" s="308">
        <v>11010000</v>
      </c>
      <c r="B15" s="309" t="s">
        <v>6</v>
      </c>
      <c r="C15" s="310">
        <f t="shared" si="0"/>
        <v>43530000</v>
      </c>
      <c r="D15" s="311">
        <v>43530000</v>
      </c>
      <c r="E15" s="311">
        <v>0</v>
      </c>
      <c r="F15" s="311">
        <v>0</v>
      </c>
    </row>
    <row r="16" spans="1:6" s="239" customFormat="1" ht="63">
      <c r="A16" s="312">
        <v>11010100</v>
      </c>
      <c r="B16" s="313" t="s">
        <v>7</v>
      </c>
      <c r="C16" s="314">
        <f t="shared" si="0"/>
        <v>28160000</v>
      </c>
      <c r="D16" s="315">
        <v>28160000</v>
      </c>
      <c r="E16" s="315">
        <v>0</v>
      </c>
      <c r="F16" s="315">
        <v>0</v>
      </c>
    </row>
    <row r="17" spans="1:6" s="239" customFormat="1" ht="94.5">
      <c r="A17" s="312">
        <v>11010200</v>
      </c>
      <c r="B17" s="313" t="s">
        <v>8</v>
      </c>
      <c r="C17" s="314">
        <f t="shared" si="0"/>
        <v>965000</v>
      </c>
      <c r="D17" s="315">
        <v>965000</v>
      </c>
      <c r="E17" s="315">
        <v>0</v>
      </c>
      <c r="F17" s="315">
        <v>0</v>
      </c>
    </row>
    <row r="18" spans="1:6" s="239" customFormat="1" ht="63">
      <c r="A18" s="312">
        <v>11010400</v>
      </c>
      <c r="B18" s="313" t="s">
        <v>9</v>
      </c>
      <c r="C18" s="314">
        <f t="shared" si="0"/>
        <v>14300000</v>
      </c>
      <c r="D18" s="315">
        <v>14300000</v>
      </c>
      <c r="E18" s="315">
        <v>0</v>
      </c>
      <c r="F18" s="315">
        <v>0</v>
      </c>
    </row>
    <row r="19" spans="1:6" s="239" customFormat="1" ht="47.25">
      <c r="A19" s="312">
        <v>11010500</v>
      </c>
      <c r="B19" s="313" t="s">
        <v>10</v>
      </c>
      <c r="C19" s="314">
        <f t="shared" si="0"/>
        <v>105000</v>
      </c>
      <c r="D19" s="315">
        <v>105000</v>
      </c>
      <c r="E19" s="315">
        <v>0</v>
      </c>
      <c r="F19" s="315">
        <v>0</v>
      </c>
    </row>
    <row r="20" spans="1:6" s="239" customFormat="1" ht="47.25">
      <c r="A20" s="308">
        <v>13000000</v>
      </c>
      <c r="B20" s="309" t="s">
        <v>286</v>
      </c>
      <c r="C20" s="310">
        <f t="shared" si="0"/>
        <v>76760</v>
      </c>
      <c r="D20" s="311">
        <v>76760</v>
      </c>
      <c r="E20" s="311">
        <v>0</v>
      </c>
      <c r="F20" s="311">
        <v>0</v>
      </c>
    </row>
    <row r="21" spans="1:6" s="239" customFormat="1" ht="31.5">
      <c r="A21" s="308">
        <v>13010000</v>
      </c>
      <c r="B21" s="309" t="s">
        <v>285</v>
      </c>
      <c r="C21" s="310">
        <f t="shared" si="0"/>
        <v>75110</v>
      </c>
      <c r="D21" s="311">
        <v>75110</v>
      </c>
      <c r="E21" s="311">
        <v>0</v>
      </c>
      <c r="F21" s="311">
        <v>0</v>
      </c>
    </row>
    <row r="22" spans="1:6" s="239" customFormat="1" ht="63">
      <c r="A22" s="312">
        <v>13010100</v>
      </c>
      <c r="B22" s="313" t="s">
        <v>319</v>
      </c>
      <c r="C22" s="314">
        <f t="shared" si="0"/>
        <v>29000</v>
      </c>
      <c r="D22" s="315">
        <v>29000</v>
      </c>
      <c r="E22" s="315">
        <v>0</v>
      </c>
      <c r="F22" s="315">
        <v>0</v>
      </c>
    </row>
    <row r="23" spans="1:6" s="239" customFormat="1" ht="110.25">
      <c r="A23" s="312">
        <v>13010200</v>
      </c>
      <c r="B23" s="313" t="s">
        <v>284</v>
      </c>
      <c r="C23" s="314">
        <f t="shared" si="0"/>
        <v>46110</v>
      </c>
      <c r="D23" s="315">
        <v>46110</v>
      </c>
      <c r="E23" s="315">
        <v>0</v>
      </c>
      <c r="F23" s="315">
        <v>0</v>
      </c>
    </row>
    <row r="24" spans="1:6" s="239" customFormat="1" ht="31.5">
      <c r="A24" s="308">
        <v>13030000</v>
      </c>
      <c r="B24" s="309" t="s">
        <v>283</v>
      </c>
      <c r="C24" s="310">
        <f t="shared" si="0"/>
        <v>1650</v>
      </c>
      <c r="D24" s="311">
        <v>1650</v>
      </c>
      <c r="E24" s="311">
        <v>0</v>
      </c>
      <c r="F24" s="311">
        <v>0</v>
      </c>
    </row>
    <row r="25" spans="1:6" s="239" customFormat="1" ht="47.25">
      <c r="A25" s="312">
        <v>13030100</v>
      </c>
      <c r="B25" s="313" t="s">
        <v>282</v>
      </c>
      <c r="C25" s="314">
        <f t="shared" si="0"/>
        <v>1650</v>
      </c>
      <c r="D25" s="315">
        <v>1650</v>
      </c>
      <c r="E25" s="315">
        <v>0</v>
      </c>
      <c r="F25" s="315">
        <v>0</v>
      </c>
    </row>
    <row r="26" spans="1:6" s="239" customFormat="1" ht="31.5">
      <c r="A26" s="308">
        <v>14000000</v>
      </c>
      <c r="B26" s="309" t="s">
        <v>58</v>
      </c>
      <c r="C26" s="310">
        <f t="shared" si="0"/>
        <v>1089200</v>
      </c>
      <c r="D26" s="311">
        <v>1089200</v>
      </c>
      <c r="E26" s="311">
        <v>0</v>
      </c>
      <c r="F26" s="311">
        <v>0</v>
      </c>
    </row>
    <row r="27" spans="1:6" s="239" customFormat="1" ht="47.25">
      <c r="A27" s="308">
        <v>14020000</v>
      </c>
      <c r="B27" s="309" t="s">
        <v>281</v>
      </c>
      <c r="C27" s="310">
        <f t="shared" si="0"/>
        <v>165000</v>
      </c>
      <c r="D27" s="311">
        <v>165000</v>
      </c>
      <c r="E27" s="311">
        <v>0</v>
      </c>
      <c r="F27" s="311">
        <v>0</v>
      </c>
    </row>
    <row r="28" spans="1:6" s="239" customFormat="1" ht="15.75">
      <c r="A28" s="312">
        <v>14021900</v>
      </c>
      <c r="B28" s="313" t="s">
        <v>56</v>
      </c>
      <c r="C28" s="314">
        <f t="shared" si="0"/>
        <v>165000</v>
      </c>
      <c r="D28" s="315">
        <v>165000</v>
      </c>
      <c r="E28" s="315">
        <v>0</v>
      </c>
      <c r="F28" s="315">
        <v>0</v>
      </c>
    </row>
    <row r="29" spans="1:6" s="239" customFormat="1" ht="47.25">
      <c r="A29" s="308">
        <v>14030000</v>
      </c>
      <c r="B29" s="309" t="s">
        <v>57</v>
      </c>
      <c r="C29" s="310">
        <f t="shared" si="0"/>
        <v>725000</v>
      </c>
      <c r="D29" s="311">
        <v>725000</v>
      </c>
      <c r="E29" s="311">
        <v>0</v>
      </c>
      <c r="F29" s="311">
        <v>0</v>
      </c>
    </row>
    <row r="30" spans="1:6" s="239" customFormat="1" ht="15.75">
      <c r="A30" s="312">
        <v>14031900</v>
      </c>
      <c r="B30" s="313" t="s">
        <v>56</v>
      </c>
      <c r="C30" s="314">
        <f t="shared" si="0"/>
        <v>725000</v>
      </c>
      <c r="D30" s="315">
        <v>725000</v>
      </c>
      <c r="E30" s="315">
        <v>0</v>
      </c>
      <c r="F30" s="315">
        <v>0</v>
      </c>
    </row>
    <row r="31" spans="1:6" s="239" customFormat="1" ht="47.25">
      <c r="A31" s="312">
        <v>14040000</v>
      </c>
      <c r="B31" s="313" t="s">
        <v>280</v>
      </c>
      <c r="C31" s="314">
        <f t="shared" si="0"/>
        <v>199200</v>
      </c>
      <c r="D31" s="315">
        <v>199200</v>
      </c>
      <c r="E31" s="315">
        <v>0</v>
      </c>
      <c r="F31" s="315">
        <v>0</v>
      </c>
    </row>
    <row r="32" spans="1:6" s="239" customFormat="1" ht="15.75">
      <c r="A32" s="308">
        <v>18000000</v>
      </c>
      <c r="B32" s="309" t="s">
        <v>279</v>
      </c>
      <c r="C32" s="310">
        <f t="shared" si="0"/>
        <v>13843660</v>
      </c>
      <c r="D32" s="311">
        <v>13843660</v>
      </c>
      <c r="E32" s="311">
        <v>0</v>
      </c>
      <c r="F32" s="311">
        <v>0</v>
      </c>
    </row>
    <row r="33" spans="1:6" s="239" customFormat="1" ht="15.75">
      <c r="A33" s="308">
        <v>18010000</v>
      </c>
      <c r="B33" s="309" t="s">
        <v>278</v>
      </c>
      <c r="C33" s="310">
        <f t="shared" si="0"/>
        <v>5306640</v>
      </c>
      <c r="D33" s="311">
        <v>5306640</v>
      </c>
      <c r="E33" s="311">
        <v>0</v>
      </c>
      <c r="F33" s="311">
        <v>0</v>
      </c>
    </row>
    <row r="34" spans="1:6" s="239" customFormat="1" ht="63">
      <c r="A34" s="312">
        <v>18010100</v>
      </c>
      <c r="B34" s="313" t="s">
        <v>277</v>
      </c>
      <c r="C34" s="314">
        <f t="shared" si="0"/>
        <v>4570</v>
      </c>
      <c r="D34" s="315">
        <v>4570</v>
      </c>
      <c r="E34" s="315">
        <v>0</v>
      </c>
      <c r="F34" s="315">
        <v>0</v>
      </c>
    </row>
    <row r="35" spans="1:6" s="239" customFormat="1" ht="63">
      <c r="A35" s="312">
        <v>18010200</v>
      </c>
      <c r="B35" s="313" t="s">
        <v>276</v>
      </c>
      <c r="C35" s="314">
        <f t="shared" si="0"/>
        <v>2340</v>
      </c>
      <c r="D35" s="315">
        <v>2340</v>
      </c>
      <c r="E35" s="315">
        <v>0</v>
      </c>
      <c r="F35" s="315">
        <v>0</v>
      </c>
    </row>
    <row r="36" spans="1:6" s="239" customFormat="1" ht="63">
      <c r="A36" s="312">
        <v>18010300</v>
      </c>
      <c r="B36" s="313" t="s">
        <v>275</v>
      </c>
      <c r="C36" s="314">
        <f t="shared" si="0"/>
        <v>6100</v>
      </c>
      <c r="D36" s="315">
        <v>6100</v>
      </c>
      <c r="E36" s="315">
        <v>0</v>
      </c>
      <c r="F36" s="315">
        <v>0</v>
      </c>
    </row>
    <row r="37" spans="1:6" s="239" customFormat="1" ht="63">
      <c r="A37" s="312">
        <v>18010400</v>
      </c>
      <c r="B37" s="313" t="s">
        <v>274</v>
      </c>
      <c r="C37" s="314">
        <f t="shared" si="0"/>
        <v>72640</v>
      </c>
      <c r="D37" s="315">
        <v>72640</v>
      </c>
      <c r="E37" s="315">
        <v>0</v>
      </c>
      <c r="F37" s="315">
        <v>0</v>
      </c>
    </row>
    <row r="38" spans="1:6" s="239" customFormat="1" ht="15.75">
      <c r="A38" s="312">
        <v>18010500</v>
      </c>
      <c r="B38" s="313" t="s">
        <v>273</v>
      </c>
      <c r="C38" s="314">
        <f t="shared" si="0"/>
        <v>195000</v>
      </c>
      <c r="D38" s="315">
        <v>195000</v>
      </c>
      <c r="E38" s="315">
        <v>0</v>
      </c>
      <c r="F38" s="315">
        <v>0</v>
      </c>
    </row>
    <row r="39" spans="1:6" s="239" customFormat="1" ht="15.75">
      <c r="A39" s="312">
        <v>18010600</v>
      </c>
      <c r="B39" s="313" t="s">
        <v>272</v>
      </c>
      <c r="C39" s="314">
        <f t="shared" si="0"/>
        <v>3996000</v>
      </c>
      <c r="D39" s="315">
        <v>3996000</v>
      </c>
      <c r="E39" s="315">
        <v>0</v>
      </c>
      <c r="F39" s="315">
        <v>0</v>
      </c>
    </row>
    <row r="40" spans="1:6" s="239" customFormat="1" ht="15.75">
      <c r="A40" s="312">
        <v>18010700</v>
      </c>
      <c r="B40" s="313" t="s">
        <v>271</v>
      </c>
      <c r="C40" s="314">
        <f t="shared" si="0"/>
        <v>498000</v>
      </c>
      <c r="D40" s="315">
        <v>498000</v>
      </c>
      <c r="E40" s="315">
        <v>0</v>
      </c>
      <c r="F40" s="315">
        <v>0</v>
      </c>
    </row>
    <row r="41" spans="1:6" s="239" customFormat="1" ht="15.75">
      <c r="A41" s="312">
        <v>18010900</v>
      </c>
      <c r="B41" s="313" t="s">
        <v>270</v>
      </c>
      <c r="C41" s="314">
        <f t="shared" si="0"/>
        <v>506990</v>
      </c>
      <c r="D41" s="315">
        <v>506990</v>
      </c>
      <c r="E41" s="315">
        <v>0</v>
      </c>
      <c r="F41" s="315">
        <v>0</v>
      </c>
    </row>
    <row r="42" spans="1:6" s="239" customFormat="1" ht="31.5">
      <c r="A42" s="312">
        <v>18011100</v>
      </c>
      <c r="B42" s="313" t="s">
        <v>269</v>
      </c>
      <c r="C42" s="314">
        <f t="shared" si="0"/>
        <v>25000</v>
      </c>
      <c r="D42" s="315">
        <v>25000</v>
      </c>
      <c r="E42" s="315">
        <v>0</v>
      </c>
      <c r="F42" s="315">
        <v>0</v>
      </c>
    </row>
    <row r="43" spans="1:6" s="239" customFormat="1" ht="15.75">
      <c r="A43" s="308">
        <v>18030000</v>
      </c>
      <c r="B43" s="309" t="s">
        <v>55</v>
      </c>
      <c r="C43" s="310">
        <f t="shared" si="0"/>
        <v>840</v>
      </c>
      <c r="D43" s="311">
        <v>840</v>
      </c>
      <c r="E43" s="311">
        <v>0</v>
      </c>
      <c r="F43" s="311">
        <v>0</v>
      </c>
    </row>
    <row r="44" spans="1:6" s="239" customFormat="1" ht="31.5">
      <c r="A44" s="312">
        <v>18030100</v>
      </c>
      <c r="B44" s="313" t="s">
        <v>54</v>
      </c>
      <c r="C44" s="314">
        <f t="shared" si="0"/>
        <v>840</v>
      </c>
      <c r="D44" s="315">
        <v>840</v>
      </c>
      <c r="E44" s="315">
        <v>0</v>
      </c>
      <c r="F44" s="315">
        <v>0</v>
      </c>
    </row>
    <row r="45" spans="1:6" s="239" customFormat="1" ht="15.75">
      <c r="A45" s="308">
        <v>18050000</v>
      </c>
      <c r="B45" s="309" t="s">
        <v>53</v>
      </c>
      <c r="C45" s="310">
        <f t="shared" si="0"/>
        <v>8536180</v>
      </c>
      <c r="D45" s="311">
        <v>8536180</v>
      </c>
      <c r="E45" s="311">
        <v>0</v>
      </c>
      <c r="F45" s="311">
        <v>0</v>
      </c>
    </row>
    <row r="46" spans="1:6" s="239" customFormat="1" ht="15.75">
      <c r="A46" s="312">
        <v>18050300</v>
      </c>
      <c r="B46" s="313" t="s">
        <v>52</v>
      </c>
      <c r="C46" s="314">
        <f t="shared" si="0"/>
        <v>75840</v>
      </c>
      <c r="D46" s="315">
        <v>75840</v>
      </c>
      <c r="E46" s="315">
        <v>0</v>
      </c>
      <c r="F46" s="315">
        <v>0</v>
      </c>
    </row>
    <row r="47" spans="1:6" s="239" customFormat="1" ht="15.75">
      <c r="A47" s="312">
        <v>18050400</v>
      </c>
      <c r="B47" s="313" t="s">
        <v>51</v>
      </c>
      <c r="C47" s="314">
        <f t="shared" si="0"/>
        <v>1560300</v>
      </c>
      <c r="D47" s="315">
        <v>1560300</v>
      </c>
      <c r="E47" s="315">
        <v>0</v>
      </c>
      <c r="F47" s="315">
        <v>0</v>
      </c>
    </row>
    <row r="48" spans="1:6" s="239" customFormat="1" ht="110.25">
      <c r="A48" s="312">
        <v>18050500</v>
      </c>
      <c r="B48" s="313" t="s">
        <v>268</v>
      </c>
      <c r="C48" s="314">
        <f t="shared" si="0"/>
        <v>6900040</v>
      </c>
      <c r="D48" s="315">
        <v>6900040</v>
      </c>
      <c r="E48" s="315">
        <v>0</v>
      </c>
      <c r="F48" s="315">
        <v>0</v>
      </c>
    </row>
    <row r="49" spans="1:6" s="239" customFormat="1" ht="15.75">
      <c r="A49" s="308">
        <v>19000000</v>
      </c>
      <c r="B49" s="309" t="s">
        <v>71</v>
      </c>
      <c r="C49" s="310">
        <f t="shared" si="0"/>
        <v>54100</v>
      </c>
      <c r="D49" s="311">
        <v>0</v>
      </c>
      <c r="E49" s="311">
        <v>54100</v>
      </c>
      <c r="F49" s="311">
        <v>0</v>
      </c>
    </row>
    <row r="50" spans="1:6" s="239" customFormat="1" ht="15.75">
      <c r="A50" s="308">
        <v>19010000</v>
      </c>
      <c r="B50" s="309" t="s">
        <v>70</v>
      </c>
      <c r="C50" s="310">
        <f t="shared" si="0"/>
        <v>54100</v>
      </c>
      <c r="D50" s="311">
        <v>0</v>
      </c>
      <c r="E50" s="311">
        <v>54100</v>
      </c>
      <c r="F50" s="311">
        <v>0</v>
      </c>
    </row>
    <row r="51" spans="1:6" s="239" customFormat="1" ht="94.5">
      <c r="A51" s="312">
        <v>19010100</v>
      </c>
      <c r="B51" s="313" t="s">
        <v>267</v>
      </c>
      <c r="C51" s="314">
        <f t="shared" si="0"/>
        <v>49900</v>
      </c>
      <c r="D51" s="315">
        <v>0</v>
      </c>
      <c r="E51" s="315">
        <v>49900</v>
      </c>
      <c r="F51" s="315">
        <v>0</v>
      </c>
    </row>
    <row r="52" spans="1:6" s="239" customFormat="1" ht="67.5" customHeight="1">
      <c r="A52" s="312">
        <v>19010300</v>
      </c>
      <c r="B52" s="313" t="s">
        <v>69</v>
      </c>
      <c r="C52" s="314">
        <f t="shared" si="0"/>
        <v>4200</v>
      </c>
      <c r="D52" s="315">
        <v>0</v>
      </c>
      <c r="E52" s="315">
        <v>4200</v>
      </c>
      <c r="F52" s="315">
        <v>0</v>
      </c>
    </row>
    <row r="53" spans="1:6" s="239" customFormat="1" ht="15.75">
      <c r="A53" s="308">
        <v>20000000</v>
      </c>
      <c r="B53" s="309" t="s">
        <v>11</v>
      </c>
      <c r="C53" s="310">
        <f t="shared" si="0"/>
        <v>1603380</v>
      </c>
      <c r="D53" s="311">
        <v>649930</v>
      </c>
      <c r="E53" s="311">
        <v>953450</v>
      </c>
      <c r="F53" s="311">
        <v>0</v>
      </c>
    </row>
    <row r="54" spans="1:6" s="239" customFormat="1" ht="31.5">
      <c r="A54" s="308">
        <v>21000000</v>
      </c>
      <c r="B54" s="309" t="s">
        <v>50</v>
      </c>
      <c r="C54" s="310">
        <f t="shared" si="0"/>
        <v>2020</v>
      </c>
      <c r="D54" s="311">
        <v>2020</v>
      </c>
      <c r="E54" s="311">
        <v>0</v>
      </c>
      <c r="F54" s="311">
        <v>0</v>
      </c>
    </row>
    <row r="55" spans="1:6" s="239" customFormat="1" ht="15.75">
      <c r="A55" s="308">
        <v>21080000</v>
      </c>
      <c r="B55" s="309" t="s">
        <v>49</v>
      </c>
      <c r="C55" s="310">
        <f t="shared" si="0"/>
        <v>2020</v>
      </c>
      <c r="D55" s="311">
        <v>2020</v>
      </c>
      <c r="E55" s="311">
        <v>0</v>
      </c>
      <c r="F55" s="311">
        <v>0</v>
      </c>
    </row>
    <row r="56" spans="1:6" s="239" customFormat="1" ht="15.75">
      <c r="A56" s="312">
        <v>21081100</v>
      </c>
      <c r="B56" s="313" t="s">
        <v>48</v>
      </c>
      <c r="C56" s="314">
        <f t="shared" si="0"/>
        <v>2020</v>
      </c>
      <c r="D56" s="315">
        <v>2020</v>
      </c>
      <c r="E56" s="315">
        <v>0</v>
      </c>
      <c r="F56" s="315">
        <v>0</v>
      </c>
    </row>
    <row r="57" spans="1:6" s="239" customFormat="1" ht="47.25">
      <c r="A57" s="308">
        <v>22000000</v>
      </c>
      <c r="B57" s="309" t="s">
        <v>12</v>
      </c>
      <c r="C57" s="310">
        <f t="shared" si="0"/>
        <v>642030</v>
      </c>
      <c r="D57" s="311">
        <v>642030</v>
      </c>
      <c r="E57" s="311">
        <v>0</v>
      </c>
      <c r="F57" s="311">
        <v>0</v>
      </c>
    </row>
    <row r="58" spans="1:6" s="239" customFormat="1" ht="31.5">
      <c r="A58" s="308">
        <v>22010000</v>
      </c>
      <c r="B58" s="309" t="s">
        <v>39</v>
      </c>
      <c r="C58" s="310">
        <f t="shared" si="0"/>
        <v>573290</v>
      </c>
      <c r="D58" s="311">
        <v>573290</v>
      </c>
      <c r="E58" s="311">
        <v>0</v>
      </c>
      <c r="F58" s="311">
        <v>0</v>
      </c>
    </row>
    <row r="59" spans="1:6" s="239" customFormat="1" ht="63">
      <c r="A59" s="312">
        <v>22010300</v>
      </c>
      <c r="B59" s="313" t="s">
        <v>266</v>
      </c>
      <c r="C59" s="314">
        <f t="shared" si="0"/>
        <v>1920</v>
      </c>
      <c r="D59" s="315">
        <v>1920</v>
      </c>
      <c r="E59" s="315">
        <v>0</v>
      </c>
      <c r="F59" s="315">
        <v>0</v>
      </c>
    </row>
    <row r="60" spans="1:6" s="239" customFormat="1" ht="31.5">
      <c r="A60" s="312">
        <v>22012500</v>
      </c>
      <c r="B60" s="313" t="s">
        <v>47</v>
      </c>
      <c r="C60" s="314">
        <f t="shared" si="0"/>
        <v>218360</v>
      </c>
      <c r="D60" s="315">
        <v>218360</v>
      </c>
      <c r="E60" s="315">
        <v>0</v>
      </c>
      <c r="F60" s="315">
        <v>0</v>
      </c>
    </row>
    <row r="61" spans="1:6" s="239" customFormat="1" ht="47.25">
      <c r="A61" s="312">
        <v>22012600</v>
      </c>
      <c r="B61" s="313" t="s">
        <v>265</v>
      </c>
      <c r="C61" s="314">
        <f t="shared" si="0"/>
        <v>353010</v>
      </c>
      <c r="D61" s="315">
        <v>353010</v>
      </c>
      <c r="E61" s="315">
        <v>0</v>
      </c>
      <c r="F61" s="315">
        <v>0</v>
      </c>
    </row>
    <row r="62" spans="1:6" s="239" customFormat="1" ht="63">
      <c r="A62" s="308">
        <v>22080000</v>
      </c>
      <c r="B62" s="309" t="s">
        <v>46</v>
      </c>
      <c r="C62" s="310">
        <f t="shared" si="0"/>
        <v>14570</v>
      </c>
      <c r="D62" s="311">
        <v>14570</v>
      </c>
      <c r="E62" s="311">
        <v>0</v>
      </c>
      <c r="F62" s="311">
        <v>0</v>
      </c>
    </row>
    <row r="63" spans="1:6" s="239" customFormat="1" ht="63">
      <c r="A63" s="312">
        <v>22080400</v>
      </c>
      <c r="B63" s="313" t="s">
        <v>45</v>
      </c>
      <c r="C63" s="314">
        <f t="shared" si="0"/>
        <v>14570</v>
      </c>
      <c r="D63" s="315">
        <v>14570</v>
      </c>
      <c r="E63" s="315">
        <v>0</v>
      </c>
      <c r="F63" s="315">
        <v>0</v>
      </c>
    </row>
    <row r="64" spans="1:6" s="239" customFormat="1" ht="15.75">
      <c r="A64" s="308">
        <v>22090000</v>
      </c>
      <c r="B64" s="309" t="s">
        <v>44</v>
      </c>
      <c r="C64" s="310">
        <f t="shared" si="0"/>
        <v>51460</v>
      </c>
      <c r="D64" s="311">
        <v>51460</v>
      </c>
      <c r="E64" s="311">
        <v>0</v>
      </c>
      <c r="F64" s="311">
        <v>0</v>
      </c>
    </row>
    <row r="65" spans="1:6" s="239" customFormat="1" ht="63">
      <c r="A65" s="312">
        <v>22090100</v>
      </c>
      <c r="B65" s="313" t="s">
        <v>43</v>
      </c>
      <c r="C65" s="314">
        <f t="shared" si="0"/>
        <v>49400</v>
      </c>
      <c r="D65" s="315">
        <v>49400</v>
      </c>
      <c r="E65" s="315">
        <v>0</v>
      </c>
      <c r="F65" s="315">
        <v>0</v>
      </c>
    </row>
    <row r="66" spans="1:6" s="239" customFormat="1" ht="48" customHeight="1">
      <c r="A66" s="312">
        <v>22090400</v>
      </c>
      <c r="B66" s="313" t="s">
        <v>42</v>
      </c>
      <c r="C66" s="314">
        <f t="shared" si="0"/>
        <v>2060</v>
      </c>
      <c r="D66" s="315">
        <v>2060</v>
      </c>
      <c r="E66" s="315">
        <v>0</v>
      </c>
      <c r="F66" s="315">
        <v>0</v>
      </c>
    </row>
    <row r="67" spans="1:6" s="239" customFormat="1" ht="126">
      <c r="A67" s="312">
        <v>22130000</v>
      </c>
      <c r="B67" s="313" t="s">
        <v>264</v>
      </c>
      <c r="C67" s="314">
        <f t="shared" si="0"/>
        <v>2710</v>
      </c>
      <c r="D67" s="315">
        <v>2710</v>
      </c>
      <c r="E67" s="315">
        <v>0</v>
      </c>
      <c r="F67" s="315">
        <v>0</v>
      </c>
    </row>
    <row r="68" spans="1:6" s="239" customFormat="1" ht="15.75">
      <c r="A68" s="308">
        <v>24000000</v>
      </c>
      <c r="B68" s="309" t="s">
        <v>68</v>
      </c>
      <c r="C68" s="310">
        <f t="shared" si="0"/>
        <v>5880</v>
      </c>
      <c r="D68" s="311">
        <v>5880</v>
      </c>
      <c r="E68" s="311">
        <v>0</v>
      </c>
      <c r="F68" s="311">
        <v>0</v>
      </c>
    </row>
    <row r="69" spans="1:6" s="239" customFormat="1" ht="15.75">
      <c r="A69" s="308">
        <v>24060000</v>
      </c>
      <c r="B69" s="309" t="s">
        <v>49</v>
      </c>
      <c r="C69" s="310">
        <f t="shared" si="0"/>
        <v>5880</v>
      </c>
      <c r="D69" s="311">
        <v>5880</v>
      </c>
      <c r="E69" s="311">
        <v>0</v>
      </c>
      <c r="F69" s="311">
        <v>0</v>
      </c>
    </row>
    <row r="70" spans="1:6" s="239" customFormat="1" ht="15.75">
      <c r="A70" s="312">
        <v>24060300</v>
      </c>
      <c r="B70" s="313" t="s">
        <v>49</v>
      </c>
      <c r="C70" s="314">
        <f t="shared" si="0"/>
        <v>5880</v>
      </c>
      <c r="D70" s="315">
        <v>5880</v>
      </c>
      <c r="E70" s="315">
        <v>0</v>
      </c>
      <c r="F70" s="315">
        <v>0</v>
      </c>
    </row>
    <row r="71" spans="1:6" s="239" customFormat="1" ht="31.5">
      <c r="A71" s="308">
        <v>25000000</v>
      </c>
      <c r="B71" s="309" t="s">
        <v>67</v>
      </c>
      <c r="C71" s="310">
        <f t="shared" si="0"/>
        <v>953450</v>
      </c>
      <c r="D71" s="311">
        <v>0</v>
      </c>
      <c r="E71" s="311">
        <v>953450</v>
      </c>
      <c r="F71" s="311">
        <v>0</v>
      </c>
    </row>
    <row r="72" spans="1:6" s="239" customFormat="1" ht="47.25">
      <c r="A72" s="308">
        <v>25010000</v>
      </c>
      <c r="B72" s="309" t="s">
        <v>66</v>
      </c>
      <c r="C72" s="310">
        <f t="shared" si="0"/>
        <v>953450</v>
      </c>
      <c r="D72" s="311">
        <v>0</v>
      </c>
      <c r="E72" s="311">
        <v>953450</v>
      </c>
      <c r="F72" s="311">
        <v>0</v>
      </c>
    </row>
    <row r="73" spans="1:6" s="239" customFormat="1" ht="47.25">
      <c r="A73" s="312">
        <v>25010100</v>
      </c>
      <c r="B73" s="313" t="s">
        <v>65</v>
      </c>
      <c r="C73" s="314">
        <f t="shared" si="0"/>
        <v>343000</v>
      </c>
      <c r="D73" s="315">
        <v>0</v>
      </c>
      <c r="E73" s="315">
        <v>343000</v>
      </c>
      <c r="F73" s="315">
        <v>0</v>
      </c>
    </row>
    <row r="74" spans="1:6" s="239" customFormat="1" ht="31.5">
      <c r="A74" s="312">
        <v>25010200</v>
      </c>
      <c r="B74" s="313" t="s">
        <v>64</v>
      </c>
      <c r="C74" s="314">
        <f t="shared" si="0"/>
        <v>334750</v>
      </c>
      <c r="D74" s="315">
        <v>0</v>
      </c>
      <c r="E74" s="315">
        <v>334750</v>
      </c>
      <c r="F74" s="315">
        <v>0</v>
      </c>
    </row>
    <row r="75" spans="1:6" s="239" customFormat="1" ht="63">
      <c r="A75" s="312">
        <v>25010300</v>
      </c>
      <c r="B75" s="313" t="s">
        <v>355</v>
      </c>
      <c r="C75" s="314">
        <f t="shared" si="0"/>
        <v>275700</v>
      </c>
      <c r="D75" s="315">
        <v>0</v>
      </c>
      <c r="E75" s="315">
        <v>275700</v>
      </c>
      <c r="F75" s="315">
        <v>0</v>
      </c>
    </row>
    <row r="76" spans="1:6" s="239" customFormat="1" ht="31.5">
      <c r="A76" s="316"/>
      <c r="B76" s="317" t="s">
        <v>263</v>
      </c>
      <c r="C76" s="310">
        <f t="shared" si="0"/>
        <v>60197100</v>
      </c>
      <c r="D76" s="310">
        <v>59189550</v>
      </c>
      <c r="E76" s="310">
        <v>1007550</v>
      </c>
      <c r="F76" s="310">
        <v>0</v>
      </c>
    </row>
    <row r="77" spans="1:6" s="239" customFormat="1" ht="15.75">
      <c r="A77" s="308">
        <v>40000000</v>
      </c>
      <c r="B77" s="309" t="s">
        <v>13</v>
      </c>
      <c r="C77" s="310">
        <f aca="true" t="shared" si="1" ref="C77:C90">D77+E77</f>
        <v>24520825</v>
      </c>
      <c r="D77" s="311">
        <v>24120825</v>
      </c>
      <c r="E77" s="311">
        <v>400000</v>
      </c>
      <c r="F77" s="311">
        <v>400000</v>
      </c>
    </row>
    <row r="78" spans="1:6" s="239" customFormat="1" ht="15.75">
      <c r="A78" s="308">
        <v>41000000</v>
      </c>
      <c r="B78" s="309" t="s">
        <v>14</v>
      </c>
      <c r="C78" s="310">
        <f t="shared" si="1"/>
        <v>24520825</v>
      </c>
      <c r="D78" s="311">
        <v>24120825</v>
      </c>
      <c r="E78" s="311">
        <v>400000</v>
      </c>
      <c r="F78" s="311">
        <v>400000</v>
      </c>
    </row>
    <row r="79" spans="1:6" s="239" customFormat="1" ht="31.5">
      <c r="A79" s="308">
        <v>41030000</v>
      </c>
      <c r="B79" s="309" t="s">
        <v>262</v>
      </c>
      <c r="C79" s="310">
        <f t="shared" si="1"/>
        <v>23453000</v>
      </c>
      <c r="D79" s="311">
        <v>23453000</v>
      </c>
      <c r="E79" s="311">
        <v>0</v>
      </c>
      <c r="F79" s="311">
        <v>0</v>
      </c>
    </row>
    <row r="80" spans="1:6" s="239" customFormat="1" ht="31.5">
      <c r="A80" s="312">
        <v>41033900</v>
      </c>
      <c r="B80" s="313" t="s">
        <v>261</v>
      </c>
      <c r="C80" s="314">
        <f t="shared" si="1"/>
        <v>21536900</v>
      </c>
      <c r="D80" s="315">
        <v>21536900</v>
      </c>
      <c r="E80" s="315">
        <v>0</v>
      </c>
      <c r="F80" s="315">
        <v>0</v>
      </c>
    </row>
    <row r="81" spans="1:6" s="239" customFormat="1" ht="31.5">
      <c r="A81" s="312">
        <v>41034200</v>
      </c>
      <c r="B81" s="313" t="s">
        <v>260</v>
      </c>
      <c r="C81" s="314">
        <f t="shared" si="1"/>
        <v>1916100</v>
      </c>
      <c r="D81" s="315">
        <v>1916100</v>
      </c>
      <c r="E81" s="315">
        <v>0</v>
      </c>
      <c r="F81" s="315">
        <v>0</v>
      </c>
    </row>
    <row r="82" spans="1:6" s="239" customFormat="1" ht="31.5">
      <c r="A82" s="308">
        <v>41040000</v>
      </c>
      <c r="B82" s="309" t="s">
        <v>417</v>
      </c>
      <c r="C82" s="310">
        <f t="shared" si="1"/>
        <v>78900</v>
      </c>
      <c r="D82" s="311">
        <v>78900</v>
      </c>
      <c r="E82" s="311">
        <v>0</v>
      </c>
      <c r="F82" s="311">
        <v>0</v>
      </c>
    </row>
    <row r="83" spans="1:6" s="239" customFormat="1" ht="94.5">
      <c r="A83" s="312">
        <v>41040200</v>
      </c>
      <c r="B83" s="313" t="s">
        <v>418</v>
      </c>
      <c r="C83" s="314">
        <f t="shared" si="1"/>
        <v>78900</v>
      </c>
      <c r="D83" s="315">
        <v>78900</v>
      </c>
      <c r="E83" s="315">
        <v>0</v>
      </c>
      <c r="F83" s="315">
        <v>0</v>
      </c>
    </row>
    <row r="84" spans="1:6" s="239" customFormat="1" ht="31.5">
      <c r="A84" s="308">
        <v>41050000</v>
      </c>
      <c r="B84" s="309" t="s">
        <v>338</v>
      </c>
      <c r="C84" s="310">
        <f t="shared" si="1"/>
        <v>988925</v>
      </c>
      <c r="D84" s="311">
        <v>588925</v>
      </c>
      <c r="E84" s="311">
        <v>400000</v>
      </c>
      <c r="F84" s="311">
        <v>400000</v>
      </c>
    </row>
    <row r="85" spans="1:6" s="239" customFormat="1" ht="78.75">
      <c r="A85" s="312">
        <v>41051200</v>
      </c>
      <c r="B85" s="313" t="s">
        <v>339</v>
      </c>
      <c r="C85" s="314">
        <f t="shared" si="1"/>
        <v>63600</v>
      </c>
      <c r="D85" s="315">
        <v>63600</v>
      </c>
      <c r="E85" s="315">
        <v>0</v>
      </c>
      <c r="F85" s="315">
        <v>0</v>
      </c>
    </row>
    <row r="86" spans="1:6" s="239" customFormat="1" ht="94.5">
      <c r="A86" s="312">
        <v>41051400</v>
      </c>
      <c r="B86" s="313" t="s">
        <v>395</v>
      </c>
      <c r="C86" s="314">
        <f t="shared" si="1"/>
        <v>336225</v>
      </c>
      <c r="D86" s="315">
        <v>336225</v>
      </c>
      <c r="E86" s="315">
        <v>0</v>
      </c>
      <c r="F86" s="315">
        <v>0</v>
      </c>
    </row>
    <row r="87" spans="1:6" s="239" customFormat="1" ht="64.5" customHeight="1">
      <c r="A87" s="312">
        <v>41051500</v>
      </c>
      <c r="B87" s="313" t="s">
        <v>420</v>
      </c>
      <c r="C87" s="314">
        <f t="shared" si="1"/>
        <v>45700</v>
      </c>
      <c r="D87" s="315">
        <v>45700</v>
      </c>
      <c r="E87" s="315">
        <v>0</v>
      </c>
      <c r="F87" s="315">
        <v>0</v>
      </c>
    </row>
    <row r="88" spans="1:6" s="239" customFormat="1" ht="15.75">
      <c r="A88" s="312">
        <v>41053900</v>
      </c>
      <c r="B88" s="313" t="s">
        <v>419</v>
      </c>
      <c r="C88" s="314">
        <f t="shared" si="1"/>
        <v>400000</v>
      </c>
      <c r="D88" s="315">
        <v>0</v>
      </c>
      <c r="E88" s="315">
        <v>400000</v>
      </c>
      <c r="F88" s="315">
        <v>400000</v>
      </c>
    </row>
    <row r="89" spans="1:6" s="239" customFormat="1" ht="78.75">
      <c r="A89" s="312">
        <v>41055000</v>
      </c>
      <c r="B89" s="313" t="s">
        <v>394</v>
      </c>
      <c r="C89" s="314">
        <f t="shared" si="1"/>
        <v>143400</v>
      </c>
      <c r="D89" s="315">
        <v>143400</v>
      </c>
      <c r="E89" s="315">
        <v>0</v>
      </c>
      <c r="F89" s="315">
        <v>0</v>
      </c>
    </row>
    <row r="90" spans="1:6" s="239" customFormat="1" ht="15.75">
      <c r="A90" s="318" t="s">
        <v>224</v>
      </c>
      <c r="B90" s="317" t="s">
        <v>259</v>
      </c>
      <c r="C90" s="310">
        <f t="shared" si="1"/>
        <v>84717925</v>
      </c>
      <c r="D90" s="310">
        <v>83310375</v>
      </c>
      <c r="E90" s="310">
        <v>1407550</v>
      </c>
      <c r="F90" s="310">
        <v>400000</v>
      </c>
    </row>
    <row r="92" spans="2:8" ht="15.75">
      <c r="B92" s="351" t="s">
        <v>432</v>
      </c>
      <c r="C92" s="239"/>
      <c r="D92" s="239"/>
      <c r="E92" s="351" t="s">
        <v>433</v>
      </c>
      <c r="F92" s="239"/>
      <c r="G92" s="346"/>
      <c r="H92" s="346"/>
    </row>
    <row r="93" spans="2:8" ht="18.75">
      <c r="B93" s="349"/>
      <c r="C93" s="348"/>
      <c r="D93" s="348"/>
      <c r="E93" s="1"/>
      <c r="F93" s="1"/>
      <c r="G93" s="1"/>
      <c r="H93" s="1"/>
    </row>
  </sheetData>
  <sheetProtection/>
  <mergeCells count="11">
    <mergeCell ref="C3:F3"/>
    <mergeCell ref="C2:F2"/>
    <mergeCell ref="C1:D1"/>
    <mergeCell ref="A9:A11"/>
    <mergeCell ref="B9:B11"/>
    <mergeCell ref="C9:C11"/>
    <mergeCell ref="B5:E5"/>
    <mergeCell ref="D9:D11"/>
    <mergeCell ref="E9:F9"/>
    <mergeCell ref="E10:E11"/>
    <mergeCell ref="F10:F11"/>
  </mergeCells>
  <printOptions/>
  <pageMargins left="0.84" right="0.21" top="0.393700787401575" bottom="0.393700787401575" header="0.2" footer="0"/>
  <pageSetup fitToHeight="50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0">
      <selection activeCell="A15" sqref="A15:F32"/>
    </sheetView>
  </sheetViews>
  <sheetFormatPr defaultColWidth="9.00390625" defaultRowHeight="12.75"/>
  <cols>
    <col min="1" max="1" width="15.25390625" style="196" customWidth="1"/>
    <col min="2" max="2" width="41.00390625" style="196" customWidth="1"/>
    <col min="3" max="3" width="14.75390625" style="196" customWidth="1"/>
    <col min="4" max="4" width="15.375" style="196" customWidth="1"/>
    <col min="5" max="6" width="14.125" style="196" customWidth="1"/>
    <col min="7" max="16384" width="9.125" style="196" customWidth="1"/>
  </cols>
  <sheetData>
    <row r="1" spans="1:6" ht="15.75">
      <c r="A1" s="196" t="s">
        <v>119</v>
      </c>
      <c r="C1" s="367" t="s">
        <v>219</v>
      </c>
      <c r="D1" s="367"/>
      <c r="E1" s="188"/>
      <c r="F1" s="188"/>
    </row>
    <row r="2" spans="3:6" ht="28.5" customHeight="1">
      <c r="C2" s="366" t="s">
        <v>434</v>
      </c>
      <c r="D2" s="366"/>
      <c r="E2" s="366"/>
      <c r="F2" s="366"/>
    </row>
    <row r="3" spans="3:6" ht="15.75">
      <c r="C3" s="365">
        <v>44070</v>
      </c>
      <c r="D3" s="365"/>
      <c r="E3" s="365"/>
      <c r="F3" s="365"/>
    </row>
    <row r="5" spans="1:6" ht="34.5" customHeight="1">
      <c r="A5" s="260"/>
      <c r="B5" s="364" t="s">
        <v>345</v>
      </c>
      <c r="C5" s="364"/>
      <c r="D5" s="364"/>
      <c r="E5" s="364"/>
      <c r="F5" s="259"/>
    </row>
    <row r="6" spans="1:6" ht="10.5" customHeight="1">
      <c r="A6" s="203"/>
      <c r="B6" s="204"/>
      <c r="C6" s="204"/>
      <c r="D6" s="204"/>
      <c r="E6" s="204"/>
      <c r="F6" s="204"/>
    </row>
    <row r="7" spans="1:6" ht="14.25" customHeight="1">
      <c r="A7" s="217">
        <v>25530000000</v>
      </c>
      <c r="B7" s="219"/>
      <c r="C7" s="204"/>
      <c r="D7" s="204"/>
      <c r="E7" s="204"/>
      <c r="F7" s="204"/>
    </row>
    <row r="8" spans="1:6" ht="13.5" customHeight="1">
      <c r="A8" s="220" t="s">
        <v>299</v>
      </c>
      <c r="B8" s="218"/>
      <c r="C8" s="204"/>
      <c r="D8" s="204"/>
      <c r="E8" s="204"/>
      <c r="F8" s="204"/>
    </row>
    <row r="9" spans="1:6" ht="15.75">
      <c r="A9" s="197"/>
      <c r="B9" s="197"/>
      <c r="C9" s="197"/>
      <c r="D9"/>
      <c r="E9" s="197"/>
      <c r="F9" s="198" t="s">
        <v>179</v>
      </c>
    </row>
    <row r="10" spans="1:6" ht="15.75">
      <c r="A10" s="362" t="s">
        <v>1</v>
      </c>
      <c r="B10" s="362" t="s">
        <v>220</v>
      </c>
      <c r="C10" s="363" t="s">
        <v>202</v>
      </c>
      <c r="D10" s="362" t="s">
        <v>2</v>
      </c>
      <c r="E10" s="362" t="s">
        <v>3</v>
      </c>
      <c r="F10" s="362"/>
    </row>
    <row r="11" spans="1:6" ht="12.75">
      <c r="A11" s="362"/>
      <c r="B11" s="362"/>
      <c r="C11" s="362"/>
      <c r="D11" s="362"/>
      <c r="E11" s="362" t="s">
        <v>184</v>
      </c>
      <c r="F11" s="362" t="s">
        <v>203</v>
      </c>
    </row>
    <row r="12" spans="1:6" ht="40.5" customHeight="1">
      <c r="A12" s="362"/>
      <c r="B12" s="362"/>
      <c r="C12" s="362"/>
      <c r="D12" s="362"/>
      <c r="E12" s="362"/>
      <c r="F12" s="362"/>
    </row>
    <row r="13" spans="1:6" ht="15.75">
      <c r="A13" s="199">
        <v>1</v>
      </c>
      <c r="B13" s="199">
        <v>2</v>
      </c>
      <c r="C13" s="200">
        <v>3</v>
      </c>
      <c r="D13" s="199">
        <v>4</v>
      </c>
      <c r="E13" s="199">
        <v>5</v>
      </c>
      <c r="F13" s="199">
        <v>6</v>
      </c>
    </row>
    <row r="14" spans="1:6" s="295" customFormat="1" ht="21" customHeight="1">
      <c r="A14" s="368" t="s">
        <v>221</v>
      </c>
      <c r="B14" s="369"/>
      <c r="C14" s="369"/>
      <c r="D14" s="369"/>
      <c r="E14" s="369"/>
      <c r="F14" s="370"/>
    </row>
    <row r="15" spans="1:6" s="239" customFormat="1" ht="15.75">
      <c r="A15" s="352">
        <v>200000</v>
      </c>
      <c r="B15" s="353" t="s">
        <v>222</v>
      </c>
      <c r="C15" s="354">
        <v>8042571.380000001</v>
      </c>
      <c r="D15" s="355">
        <v>5311374.210000001</v>
      </c>
      <c r="E15" s="355">
        <v>2731197.17</v>
      </c>
      <c r="F15" s="355">
        <v>2546714</v>
      </c>
    </row>
    <row r="16" spans="1:6" s="239" customFormat="1" ht="15.75">
      <c r="A16" s="352">
        <v>203000</v>
      </c>
      <c r="B16" s="353" t="s">
        <v>356</v>
      </c>
      <c r="C16" s="354">
        <v>0</v>
      </c>
      <c r="D16" s="355">
        <v>0</v>
      </c>
      <c r="E16" s="355">
        <v>0</v>
      </c>
      <c r="F16" s="355">
        <v>0</v>
      </c>
    </row>
    <row r="17" spans="1:6" s="239" customFormat="1" ht="15.75">
      <c r="A17" s="356">
        <v>203410</v>
      </c>
      <c r="B17" s="357" t="s">
        <v>357</v>
      </c>
      <c r="C17" s="358">
        <v>19038567.12</v>
      </c>
      <c r="D17" s="359">
        <v>19038567.12</v>
      </c>
      <c r="E17" s="359">
        <v>0</v>
      </c>
      <c r="F17" s="359">
        <v>0</v>
      </c>
    </row>
    <row r="18" spans="1:6" s="239" customFormat="1" ht="15.75">
      <c r="A18" s="356">
        <v>203420</v>
      </c>
      <c r="B18" s="357" t="s">
        <v>358</v>
      </c>
      <c r="C18" s="358">
        <v>-19038567.12</v>
      </c>
      <c r="D18" s="359">
        <v>-19038567.12</v>
      </c>
      <c r="E18" s="359">
        <v>0</v>
      </c>
      <c r="F18" s="359">
        <v>0</v>
      </c>
    </row>
    <row r="19" spans="1:6" s="239" customFormat="1" ht="31.5">
      <c r="A19" s="352">
        <v>208000</v>
      </c>
      <c r="B19" s="353" t="s">
        <v>223</v>
      </c>
      <c r="C19" s="354">
        <v>8042571.380000001</v>
      </c>
      <c r="D19" s="355">
        <v>5311374.210000001</v>
      </c>
      <c r="E19" s="355">
        <v>2731197.17</v>
      </c>
      <c r="F19" s="355">
        <v>2546714</v>
      </c>
    </row>
    <row r="20" spans="1:6" s="239" customFormat="1" ht="15.75">
      <c r="A20" s="356">
        <v>208100</v>
      </c>
      <c r="B20" s="357" t="s">
        <v>359</v>
      </c>
      <c r="C20" s="358">
        <v>8042571.380000001</v>
      </c>
      <c r="D20" s="359">
        <v>7370603.210000001</v>
      </c>
      <c r="E20" s="359">
        <v>671968.1699999999</v>
      </c>
      <c r="F20" s="359">
        <v>487485</v>
      </c>
    </row>
    <row r="21" spans="1:6" s="239" customFormat="1" ht="15.75">
      <c r="A21" s="356">
        <v>208340</v>
      </c>
      <c r="B21" s="357" t="s">
        <v>360</v>
      </c>
      <c r="C21" s="358">
        <v>0</v>
      </c>
      <c r="D21" s="359">
        <v>0</v>
      </c>
      <c r="E21" s="359">
        <v>0</v>
      </c>
      <c r="F21" s="359">
        <v>0</v>
      </c>
    </row>
    <row r="22" spans="1:6" s="239" customFormat="1" ht="47.25">
      <c r="A22" s="356">
        <v>208400</v>
      </c>
      <c r="B22" s="357" t="s">
        <v>249</v>
      </c>
      <c r="C22" s="358">
        <v>0</v>
      </c>
      <c r="D22" s="359">
        <v>-2059229</v>
      </c>
      <c r="E22" s="359">
        <v>2059229</v>
      </c>
      <c r="F22" s="359">
        <v>2059229</v>
      </c>
    </row>
    <row r="23" spans="1:6" s="239" customFormat="1" ht="15.75">
      <c r="A23" s="360" t="s">
        <v>224</v>
      </c>
      <c r="B23" s="361" t="s">
        <v>225</v>
      </c>
      <c r="C23" s="354">
        <v>8042571.380000001</v>
      </c>
      <c r="D23" s="354">
        <v>5311374.210000001</v>
      </c>
      <c r="E23" s="354">
        <v>2731197.17</v>
      </c>
      <c r="F23" s="354">
        <v>2546714</v>
      </c>
    </row>
    <row r="24" spans="1:6" s="239" customFormat="1" ht="21" customHeight="1">
      <c r="A24" s="368" t="s">
        <v>288</v>
      </c>
      <c r="B24" s="369"/>
      <c r="C24" s="369"/>
      <c r="D24" s="369"/>
      <c r="E24" s="369"/>
      <c r="F24" s="370"/>
    </row>
    <row r="25" spans="1:6" s="239" customFormat="1" ht="31.5">
      <c r="A25" s="352">
        <v>600000</v>
      </c>
      <c r="B25" s="353" t="s">
        <v>226</v>
      </c>
      <c r="C25" s="354">
        <v>8042571.380000001</v>
      </c>
      <c r="D25" s="355">
        <v>5311374.210000001</v>
      </c>
      <c r="E25" s="355">
        <v>2731197.17</v>
      </c>
      <c r="F25" s="355">
        <v>2546714</v>
      </c>
    </row>
    <row r="26" spans="1:6" s="239" customFormat="1" ht="15.75">
      <c r="A26" s="352">
        <v>602000</v>
      </c>
      <c r="B26" s="353" t="s">
        <v>227</v>
      </c>
      <c r="C26" s="354">
        <v>8042571.380000001</v>
      </c>
      <c r="D26" s="355">
        <v>5311374.210000001</v>
      </c>
      <c r="E26" s="355">
        <v>2731197.17</v>
      </c>
      <c r="F26" s="355">
        <v>2546714</v>
      </c>
    </row>
    <row r="27" spans="1:6" s="239" customFormat="1" ht="15.75">
      <c r="A27" s="356">
        <v>602100</v>
      </c>
      <c r="B27" s="357" t="s">
        <v>359</v>
      </c>
      <c r="C27" s="358">
        <v>8042571.380000001</v>
      </c>
      <c r="D27" s="359">
        <v>7370603.210000001</v>
      </c>
      <c r="E27" s="359">
        <v>671968.1699999999</v>
      </c>
      <c r="F27" s="359">
        <v>487485</v>
      </c>
    </row>
    <row r="28" spans="1:6" s="239" customFormat="1" ht="15.75">
      <c r="A28" s="356">
        <v>602304</v>
      </c>
      <c r="B28" s="357" t="s">
        <v>360</v>
      </c>
      <c r="C28" s="358">
        <v>0</v>
      </c>
      <c r="D28" s="359">
        <v>0</v>
      </c>
      <c r="E28" s="359">
        <v>0</v>
      </c>
      <c r="F28" s="359">
        <v>0</v>
      </c>
    </row>
    <row r="29" spans="1:6" s="239" customFormat="1" ht="47.25">
      <c r="A29" s="356">
        <v>602400</v>
      </c>
      <c r="B29" s="357" t="s">
        <v>249</v>
      </c>
      <c r="C29" s="358">
        <v>0</v>
      </c>
      <c r="D29" s="359">
        <v>-2059229</v>
      </c>
      <c r="E29" s="359">
        <v>2059229</v>
      </c>
      <c r="F29" s="359">
        <v>2059229</v>
      </c>
    </row>
    <row r="30" spans="1:6" s="239" customFormat="1" ht="31.5">
      <c r="A30" s="352">
        <v>603000</v>
      </c>
      <c r="B30" s="353" t="s">
        <v>361</v>
      </c>
      <c r="C30" s="354">
        <v>0</v>
      </c>
      <c r="D30" s="355">
        <v>0</v>
      </c>
      <c r="E30" s="355">
        <v>0</v>
      </c>
      <c r="F30" s="355">
        <v>0</v>
      </c>
    </row>
    <row r="31" spans="1:6" s="239" customFormat="1" ht="31.5">
      <c r="A31" s="356">
        <v>603000</v>
      </c>
      <c r="B31" s="357" t="s">
        <v>361</v>
      </c>
      <c r="C31" s="358">
        <v>0</v>
      </c>
      <c r="D31" s="359">
        <v>0</v>
      </c>
      <c r="E31" s="359">
        <v>0</v>
      </c>
      <c r="F31" s="359">
        <v>0</v>
      </c>
    </row>
    <row r="32" spans="1:6" s="239" customFormat="1" ht="15.75">
      <c r="A32" s="360" t="s">
        <v>224</v>
      </c>
      <c r="B32" s="361" t="s">
        <v>225</v>
      </c>
      <c r="C32" s="354">
        <v>8042571.380000001</v>
      </c>
      <c r="D32" s="354">
        <v>5311374.210000001</v>
      </c>
      <c r="E32" s="354">
        <v>2731197.17</v>
      </c>
      <c r="F32" s="354">
        <v>2546714</v>
      </c>
    </row>
    <row r="34" spans="2:8" s="239" customFormat="1" ht="15.75">
      <c r="B34" s="351" t="s">
        <v>432</v>
      </c>
      <c r="E34" s="351" t="s">
        <v>433</v>
      </c>
      <c r="G34" s="346" t="s">
        <v>310</v>
      </c>
      <c r="H34" s="346"/>
    </row>
    <row r="35" spans="2:8" ht="18.75">
      <c r="B35" s="349"/>
      <c r="C35" s="348"/>
      <c r="D35" s="348"/>
      <c r="E35" s="1"/>
      <c r="F35" s="1"/>
      <c r="G35" s="1"/>
      <c r="H35" s="1"/>
    </row>
  </sheetData>
  <sheetProtection/>
  <mergeCells count="13">
    <mergeCell ref="E10:F10"/>
    <mergeCell ref="C3:F3"/>
    <mergeCell ref="E11:E12"/>
    <mergeCell ref="F11:F12"/>
    <mergeCell ref="C2:F2"/>
    <mergeCell ref="B5:E5"/>
    <mergeCell ref="A24:F24"/>
    <mergeCell ref="C1:D1"/>
    <mergeCell ref="A14:F14"/>
    <mergeCell ref="A10:A12"/>
    <mergeCell ref="B10:B12"/>
    <mergeCell ref="C10:C12"/>
    <mergeCell ref="D10:D12"/>
  </mergeCells>
  <printOptions/>
  <pageMargins left="0.78" right="0.19" top="0.393700787401575" bottom="0.393700787401575" header="0" footer="0"/>
  <pageSetup fitToHeight="50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2">
      <selection activeCell="D20" sqref="D20"/>
    </sheetView>
  </sheetViews>
  <sheetFormatPr defaultColWidth="9.00390625" defaultRowHeight="12.75"/>
  <cols>
    <col min="1" max="1" width="10.25390625" style="109" customWidth="1"/>
    <col min="2" max="2" width="9.75390625" style="109" customWidth="1"/>
    <col min="3" max="3" width="8.375" style="109" customWidth="1"/>
    <col min="4" max="4" width="33.875" style="109" customWidth="1"/>
    <col min="5" max="5" width="16.375" style="109" customWidth="1"/>
    <col min="6" max="6" width="15.625" style="109" customWidth="1"/>
    <col min="7" max="7" width="15.00390625" style="109" customWidth="1"/>
    <col min="8" max="8" width="13.75390625" style="109" customWidth="1"/>
    <col min="9" max="9" width="12.375" style="109" customWidth="1"/>
    <col min="10" max="11" width="14.75390625" style="109" customWidth="1"/>
    <col min="12" max="12" width="14.875" style="109" customWidth="1"/>
    <col min="13" max="13" width="13.25390625" style="109" customWidth="1"/>
    <col min="14" max="14" width="11.875" style="109" customWidth="1"/>
    <col min="15" max="15" width="12.625" style="109" customWidth="1"/>
    <col min="16" max="16" width="14.625" style="109" customWidth="1"/>
    <col min="17" max="17" width="16.125" style="109" customWidth="1"/>
    <col min="18" max="16384" width="9.125" style="109" customWidth="1"/>
  </cols>
  <sheetData>
    <row r="1" spans="1:14" s="110" customFormat="1" ht="15.75">
      <c r="A1" s="110" t="s">
        <v>119</v>
      </c>
      <c r="M1" s="384" t="s">
        <v>176</v>
      </c>
      <c r="N1" s="384"/>
    </row>
    <row r="2" spans="13:19" s="110" customFormat="1" ht="29.25" customHeight="1">
      <c r="M2" s="366" t="s">
        <v>435</v>
      </c>
      <c r="N2" s="366"/>
      <c r="O2" s="366"/>
      <c r="P2" s="366"/>
      <c r="Q2" s="366"/>
      <c r="R2" s="173"/>
      <c r="S2" s="173"/>
    </row>
    <row r="3" spans="13:17" s="110" customFormat="1" ht="16.5" customHeight="1">
      <c r="M3" s="365">
        <v>44070</v>
      </c>
      <c r="N3" s="365"/>
      <c r="O3" s="365"/>
      <c r="P3" s="365"/>
      <c r="Q3" s="159"/>
    </row>
    <row r="4" s="110" customFormat="1" ht="15.75"/>
    <row r="5" spans="1:17" s="110" customFormat="1" ht="18.75">
      <c r="A5" s="261"/>
      <c r="B5" s="262"/>
      <c r="C5" s="262"/>
      <c r="D5" s="385" t="s">
        <v>346</v>
      </c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262"/>
      <c r="P5" s="262"/>
      <c r="Q5" s="262"/>
    </row>
    <row r="6" spans="1:17" s="110" customFormat="1" ht="15.75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</row>
    <row r="7" spans="1:17" s="110" customFormat="1" ht="15.75">
      <c r="A7" s="375">
        <v>25530000000</v>
      </c>
      <c r="B7" s="37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pans="1:17" s="110" customFormat="1" ht="15.75">
      <c r="A8" s="378" t="s">
        <v>299</v>
      </c>
      <c r="B8" s="378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="110" customFormat="1" ht="15.75">
      <c r="Q9" s="111" t="s">
        <v>239</v>
      </c>
    </row>
    <row r="10" spans="1:17" s="110" customFormat="1" ht="15.75" customHeight="1">
      <c r="A10" s="374" t="s">
        <v>301</v>
      </c>
      <c r="B10" s="379" t="s">
        <v>300</v>
      </c>
      <c r="C10" s="374" t="s">
        <v>199</v>
      </c>
      <c r="D10" s="374" t="s">
        <v>302</v>
      </c>
      <c r="E10" s="371" t="s">
        <v>2</v>
      </c>
      <c r="F10" s="371"/>
      <c r="G10" s="371"/>
      <c r="H10" s="371"/>
      <c r="I10" s="371"/>
      <c r="J10" s="371" t="s">
        <v>3</v>
      </c>
      <c r="K10" s="371"/>
      <c r="L10" s="371"/>
      <c r="M10" s="371"/>
      <c r="N10" s="371"/>
      <c r="O10" s="371"/>
      <c r="P10" s="371"/>
      <c r="Q10" s="377" t="s">
        <v>101</v>
      </c>
    </row>
    <row r="11" spans="1:17" s="110" customFormat="1" ht="15.75" customHeight="1">
      <c r="A11" s="374"/>
      <c r="B11" s="379"/>
      <c r="C11" s="374"/>
      <c r="D11" s="374"/>
      <c r="E11" s="377" t="s">
        <v>184</v>
      </c>
      <c r="F11" s="371" t="s">
        <v>100</v>
      </c>
      <c r="G11" s="371" t="s">
        <v>33</v>
      </c>
      <c r="H11" s="371"/>
      <c r="I11" s="371" t="s">
        <v>99</v>
      </c>
      <c r="J11" s="377" t="s">
        <v>184</v>
      </c>
      <c r="K11" s="380" t="s">
        <v>251</v>
      </c>
      <c r="L11" s="381"/>
      <c r="M11" s="371" t="s">
        <v>100</v>
      </c>
      <c r="N11" s="371" t="s">
        <v>33</v>
      </c>
      <c r="O11" s="371"/>
      <c r="P11" s="371" t="s">
        <v>99</v>
      </c>
      <c r="Q11" s="371"/>
    </row>
    <row r="12" spans="1:17" s="110" customFormat="1" ht="15.75">
      <c r="A12" s="374"/>
      <c r="B12" s="379"/>
      <c r="C12" s="374"/>
      <c r="D12" s="374"/>
      <c r="E12" s="371"/>
      <c r="F12" s="371"/>
      <c r="G12" s="371" t="s">
        <v>98</v>
      </c>
      <c r="H12" s="371" t="s">
        <v>97</v>
      </c>
      <c r="I12" s="371"/>
      <c r="J12" s="371"/>
      <c r="K12" s="382" t="s">
        <v>252</v>
      </c>
      <c r="L12" s="372" t="s">
        <v>250</v>
      </c>
      <c r="M12" s="371"/>
      <c r="N12" s="371" t="s">
        <v>98</v>
      </c>
      <c r="O12" s="371" t="s">
        <v>97</v>
      </c>
      <c r="P12" s="371"/>
      <c r="Q12" s="371"/>
    </row>
    <row r="13" spans="1:17" s="110" customFormat="1" ht="92.25" customHeight="1">
      <c r="A13" s="374"/>
      <c r="B13" s="379"/>
      <c r="C13" s="374"/>
      <c r="D13" s="374"/>
      <c r="E13" s="371"/>
      <c r="F13" s="371"/>
      <c r="G13" s="371"/>
      <c r="H13" s="371"/>
      <c r="I13" s="371"/>
      <c r="J13" s="371"/>
      <c r="K13" s="383"/>
      <c r="L13" s="373"/>
      <c r="M13" s="371"/>
      <c r="N13" s="371"/>
      <c r="O13" s="371"/>
      <c r="P13" s="371"/>
      <c r="Q13" s="371"/>
    </row>
    <row r="14" spans="1:17" s="110" customFormat="1" ht="15.75">
      <c r="A14" s="112">
        <v>1</v>
      </c>
      <c r="B14" s="112">
        <v>2</v>
      </c>
      <c r="C14" s="112">
        <v>3</v>
      </c>
      <c r="D14" s="112">
        <v>4</v>
      </c>
      <c r="E14" s="113">
        <v>5</v>
      </c>
      <c r="F14" s="112">
        <v>6</v>
      </c>
      <c r="G14" s="112">
        <v>7</v>
      </c>
      <c r="H14" s="112">
        <v>8</v>
      </c>
      <c r="I14" s="112">
        <v>9</v>
      </c>
      <c r="J14" s="113">
        <v>10</v>
      </c>
      <c r="K14" s="112">
        <v>11</v>
      </c>
      <c r="L14" s="164"/>
      <c r="M14" s="112">
        <v>12</v>
      </c>
      <c r="N14" s="112">
        <v>13</v>
      </c>
      <c r="O14" s="112">
        <v>14</v>
      </c>
      <c r="P14" s="112">
        <v>15</v>
      </c>
      <c r="Q14" s="113">
        <v>16</v>
      </c>
    </row>
    <row r="15" spans="1:17" s="126" customFormat="1" ht="16.5">
      <c r="A15" s="128" t="s">
        <v>41</v>
      </c>
      <c r="B15" s="129"/>
      <c r="C15" s="130"/>
      <c r="D15" s="131" t="s">
        <v>169</v>
      </c>
      <c r="E15" s="132">
        <f>F15+I15</f>
        <v>35533738.050000004</v>
      </c>
      <c r="F15" s="132">
        <f>F17+F18+F25+F26+F27+F30+F31+F32+F33+F36+F37+F41+F45+F49+F50+F52+F53+F54+F55+F38+F34+F48+F20+F24+F19</f>
        <v>34833738.050000004</v>
      </c>
      <c r="G15" s="132">
        <f>G17+G18+G25+G26+G27+G30+G31+G32+G33+G36+G37+G41+G45+G49+G50+G52+G53+G54+G55+G38+G34+G48+G20+G24</f>
        <v>12116749.75</v>
      </c>
      <c r="H15" s="132">
        <f>H17+H18+H25+H26+H27+H30+H31+H32+H33+H36+H37+H41+H45+H49+H50+H52+H53+H54+H55+H38+H34+H48+H20+H24</f>
        <v>1303674.88</v>
      </c>
      <c r="I15" s="132">
        <f>I17+I18+I25+I26+I27+I30+I31+I32+I33+I36+I37+I41+I45+I49+I50+I52+I53+I54+I55+I38+I34+I48+I20+I24</f>
        <v>700000</v>
      </c>
      <c r="J15" s="132">
        <f>J17+J18+J25+J26+J27+J30+J31+J32+J33+J36+J37+J41+J45+J49+J50+J52+J53+J54+J55+J38+J34+J48+J20+J24+J51+J35</f>
        <v>1924628.17</v>
      </c>
      <c r="K15" s="132">
        <f aca="true" t="shared" si="0" ref="K15:P15">K17+K18+K25+K26+K27+K30+K31+K32+K33+K36+K37+K41+K45+K49+K50+K52+K53+K54+K55+K38+K34+K48+K20+K24+K51+K35</f>
        <v>1301295</v>
      </c>
      <c r="L15" s="132">
        <f t="shared" si="0"/>
        <v>463810</v>
      </c>
      <c r="M15" s="132">
        <f t="shared" si="0"/>
        <v>623333.1699999999</v>
      </c>
      <c r="N15" s="132">
        <f t="shared" si="0"/>
        <v>106300</v>
      </c>
      <c r="O15" s="132">
        <f t="shared" si="0"/>
        <v>227850</v>
      </c>
      <c r="P15" s="132">
        <f t="shared" si="0"/>
        <v>1301295</v>
      </c>
      <c r="Q15" s="132">
        <f aca="true" t="shared" si="1" ref="Q15:Q41">E15+J15</f>
        <v>37458366.220000006</v>
      </c>
    </row>
    <row r="16" spans="1:17" s="126" customFormat="1" ht="16.5">
      <c r="A16" s="128" t="s">
        <v>40</v>
      </c>
      <c r="B16" s="129"/>
      <c r="C16" s="130"/>
      <c r="D16" s="131" t="s">
        <v>170</v>
      </c>
      <c r="E16" s="132">
        <f>E15</f>
        <v>35533738.050000004</v>
      </c>
      <c r="F16" s="132">
        <f aca="true" t="shared" si="2" ref="F16:P16">F15</f>
        <v>34833738.050000004</v>
      </c>
      <c r="G16" s="132">
        <f t="shared" si="2"/>
        <v>12116749.75</v>
      </c>
      <c r="H16" s="132">
        <f t="shared" si="2"/>
        <v>1303674.88</v>
      </c>
      <c r="I16" s="132">
        <f t="shared" si="2"/>
        <v>700000</v>
      </c>
      <c r="J16" s="132">
        <f t="shared" si="2"/>
        <v>1924628.17</v>
      </c>
      <c r="K16" s="132">
        <f t="shared" si="2"/>
        <v>1301295</v>
      </c>
      <c r="L16" s="132">
        <f t="shared" si="2"/>
        <v>463810</v>
      </c>
      <c r="M16" s="132">
        <f t="shared" si="2"/>
        <v>623333.1699999999</v>
      </c>
      <c r="N16" s="132">
        <f t="shared" si="2"/>
        <v>106300</v>
      </c>
      <c r="O16" s="132">
        <f t="shared" si="2"/>
        <v>227850</v>
      </c>
      <c r="P16" s="132">
        <f t="shared" si="2"/>
        <v>1301295</v>
      </c>
      <c r="Q16" s="132">
        <f t="shared" si="1"/>
        <v>37458366.220000006</v>
      </c>
    </row>
    <row r="17" spans="1:17" s="121" customFormat="1" ht="114" customHeight="1">
      <c r="A17" s="114" t="s">
        <v>62</v>
      </c>
      <c r="B17" s="114" t="s">
        <v>96</v>
      </c>
      <c r="C17" s="120" t="s">
        <v>32</v>
      </c>
      <c r="D17" s="115" t="s">
        <v>63</v>
      </c>
      <c r="E17" s="116">
        <f>F17</f>
        <v>10610850</v>
      </c>
      <c r="F17" s="117">
        <v>10610850</v>
      </c>
      <c r="G17" s="117">
        <v>7750000</v>
      </c>
      <c r="H17" s="117">
        <v>416450</v>
      </c>
      <c r="I17" s="117">
        <v>0</v>
      </c>
      <c r="J17" s="116">
        <v>53100</v>
      </c>
      <c r="K17" s="117">
        <v>13100</v>
      </c>
      <c r="L17" s="117">
        <v>13100</v>
      </c>
      <c r="M17" s="117">
        <v>40000</v>
      </c>
      <c r="N17" s="117">
        <v>0</v>
      </c>
      <c r="O17" s="117">
        <v>0</v>
      </c>
      <c r="P17" s="117">
        <v>13100</v>
      </c>
      <c r="Q17" s="116">
        <f t="shared" si="1"/>
        <v>10663950</v>
      </c>
    </row>
    <row r="18" spans="1:17" s="121" customFormat="1" ht="31.5">
      <c r="A18" s="114" t="s">
        <v>95</v>
      </c>
      <c r="B18" s="114" t="s">
        <v>73</v>
      </c>
      <c r="C18" s="120" t="s">
        <v>17</v>
      </c>
      <c r="D18" s="115" t="s">
        <v>94</v>
      </c>
      <c r="E18" s="116">
        <f aca="true" t="shared" si="3" ref="E18:E90">F18</f>
        <v>35000</v>
      </c>
      <c r="F18" s="117">
        <v>35000</v>
      </c>
      <c r="G18" s="117">
        <v>0</v>
      </c>
      <c r="H18" s="117">
        <v>0</v>
      </c>
      <c r="I18" s="117">
        <v>0</v>
      </c>
      <c r="J18" s="116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6">
        <f t="shared" si="1"/>
        <v>35000</v>
      </c>
    </row>
    <row r="19" spans="1:17" s="121" customFormat="1" ht="63">
      <c r="A19" s="242" t="s">
        <v>441</v>
      </c>
      <c r="B19" s="242" t="s">
        <v>442</v>
      </c>
      <c r="C19" s="268" t="s">
        <v>443</v>
      </c>
      <c r="D19" s="269" t="s">
        <v>444</v>
      </c>
      <c r="E19" s="116">
        <f t="shared" si="3"/>
        <v>202517.68</v>
      </c>
      <c r="F19" s="117">
        <v>202517.68</v>
      </c>
      <c r="G19" s="117">
        <v>0</v>
      </c>
      <c r="H19" s="117">
        <v>0</v>
      </c>
      <c r="I19" s="117">
        <v>0</v>
      </c>
      <c r="J19" s="116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6">
        <f t="shared" si="1"/>
        <v>202517.68</v>
      </c>
    </row>
    <row r="20" spans="1:17" s="121" customFormat="1" ht="54" customHeight="1">
      <c r="A20" s="135" t="s">
        <v>396</v>
      </c>
      <c r="B20" s="135" t="s">
        <v>397</v>
      </c>
      <c r="C20" s="296" t="s">
        <v>398</v>
      </c>
      <c r="D20" s="297" t="s">
        <v>399</v>
      </c>
      <c r="E20" s="116">
        <f t="shared" si="3"/>
        <v>251824.1</v>
      </c>
      <c r="F20" s="117">
        <f>F21+F22+F23</f>
        <v>251824.1</v>
      </c>
      <c r="G20" s="117">
        <v>0</v>
      </c>
      <c r="H20" s="117">
        <v>0</v>
      </c>
      <c r="I20" s="117">
        <v>0</v>
      </c>
      <c r="J20" s="116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6">
        <f t="shared" si="1"/>
        <v>251824.1</v>
      </c>
    </row>
    <row r="21" spans="1:17" s="121" customFormat="1" ht="78.75">
      <c r="A21" s="135"/>
      <c r="B21" s="135"/>
      <c r="C21" s="296"/>
      <c r="D21" s="298" t="s">
        <v>403</v>
      </c>
      <c r="E21" s="300">
        <f t="shared" si="3"/>
        <v>102600</v>
      </c>
      <c r="F21" s="300">
        <v>102600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0</v>
      </c>
      <c r="M21" s="300">
        <v>0</v>
      </c>
      <c r="N21" s="300">
        <v>0</v>
      </c>
      <c r="O21" s="300">
        <v>0</v>
      </c>
      <c r="P21" s="300">
        <v>0</v>
      </c>
      <c r="Q21" s="116">
        <f t="shared" si="1"/>
        <v>102600</v>
      </c>
    </row>
    <row r="22" spans="1:17" s="121" customFormat="1" ht="110.25">
      <c r="A22" s="135"/>
      <c r="B22" s="135"/>
      <c r="C22" s="296"/>
      <c r="D22" s="299" t="s">
        <v>404</v>
      </c>
      <c r="E22" s="300">
        <f t="shared" si="3"/>
        <v>143400</v>
      </c>
      <c r="F22" s="300">
        <v>143400</v>
      </c>
      <c r="G22" s="300">
        <v>0</v>
      </c>
      <c r="H22" s="300">
        <v>0</v>
      </c>
      <c r="I22" s="300">
        <v>0</v>
      </c>
      <c r="J22" s="300">
        <v>0</v>
      </c>
      <c r="K22" s="300">
        <v>0</v>
      </c>
      <c r="L22" s="300">
        <v>0</v>
      </c>
      <c r="M22" s="300">
        <v>0</v>
      </c>
      <c r="N22" s="300">
        <v>0</v>
      </c>
      <c r="O22" s="300">
        <v>0</v>
      </c>
      <c r="P22" s="300">
        <v>0</v>
      </c>
      <c r="Q22" s="116">
        <f t="shared" si="1"/>
        <v>143400</v>
      </c>
    </row>
    <row r="23" spans="1:17" s="121" customFormat="1" ht="97.5" customHeight="1">
      <c r="A23" s="135"/>
      <c r="B23" s="135"/>
      <c r="C23" s="296"/>
      <c r="D23" s="299" t="s">
        <v>445</v>
      </c>
      <c r="E23" s="300">
        <f t="shared" si="3"/>
        <v>5824.1</v>
      </c>
      <c r="F23" s="300">
        <v>5824.1</v>
      </c>
      <c r="G23" s="300">
        <v>0</v>
      </c>
      <c r="H23" s="300">
        <v>0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300">
        <v>0</v>
      </c>
      <c r="O23" s="300">
        <v>0</v>
      </c>
      <c r="P23" s="300">
        <v>0</v>
      </c>
      <c r="Q23" s="116">
        <f t="shared" si="1"/>
        <v>5824.1</v>
      </c>
    </row>
    <row r="24" spans="1:17" s="121" customFormat="1" ht="93" customHeight="1">
      <c r="A24" s="135" t="s">
        <v>421</v>
      </c>
      <c r="B24" s="135" t="s">
        <v>422</v>
      </c>
      <c r="C24" s="296" t="s">
        <v>151</v>
      </c>
      <c r="D24" s="297" t="s">
        <v>423</v>
      </c>
      <c r="E24" s="116">
        <f t="shared" si="3"/>
        <v>3262452.81</v>
      </c>
      <c r="F24" s="345">
        <v>3262452.81</v>
      </c>
      <c r="G24" s="345">
        <v>2448549.75</v>
      </c>
      <c r="H24" s="345">
        <v>185174.88</v>
      </c>
      <c r="I24" s="331">
        <v>0</v>
      </c>
      <c r="J24" s="330">
        <v>0</v>
      </c>
      <c r="K24" s="331">
        <v>0</v>
      </c>
      <c r="L24" s="331">
        <v>0</v>
      </c>
      <c r="M24" s="331">
        <v>0</v>
      </c>
      <c r="N24" s="331">
        <v>0</v>
      </c>
      <c r="O24" s="331">
        <v>0</v>
      </c>
      <c r="P24" s="165">
        <v>0</v>
      </c>
      <c r="Q24" s="116">
        <f t="shared" si="1"/>
        <v>3262452.81</v>
      </c>
    </row>
    <row r="25" spans="1:17" s="121" customFormat="1" ht="54.75" customHeight="1">
      <c r="A25" s="114" t="s">
        <v>207</v>
      </c>
      <c r="B25" s="114" t="s">
        <v>208</v>
      </c>
      <c r="C25" s="120" t="s">
        <v>209</v>
      </c>
      <c r="D25" s="115" t="s">
        <v>210</v>
      </c>
      <c r="E25" s="116">
        <f t="shared" si="3"/>
        <v>465100</v>
      </c>
      <c r="F25" s="117">
        <v>465100</v>
      </c>
      <c r="G25" s="117">
        <v>355000</v>
      </c>
      <c r="H25" s="117">
        <v>9500</v>
      </c>
      <c r="I25" s="117">
        <v>0</v>
      </c>
      <c r="J25" s="116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6">
        <f t="shared" si="1"/>
        <v>465100</v>
      </c>
    </row>
    <row r="26" spans="1:17" s="121" customFormat="1" ht="31.5">
      <c r="A26" s="114" t="s">
        <v>168</v>
      </c>
      <c r="B26" s="114" t="s">
        <v>167</v>
      </c>
      <c r="C26" s="120" t="s">
        <v>166</v>
      </c>
      <c r="D26" s="115" t="s">
        <v>165</v>
      </c>
      <c r="E26" s="116">
        <f t="shared" si="3"/>
        <v>355400</v>
      </c>
      <c r="F26" s="117">
        <v>355400</v>
      </c>
      <c r="G26" s="117">
        <v>291200</v>
      </c>
      <c r="H26" s="117">
        <v>0</v>
      </c>
      <c r="I26" s="117">
        <v>0</v>
      </c>
      <c r="J26" s="116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6">
        <f t="shared" si="1"/>
        <v>355400</v>
      </c>
    </row>
    <row r="27" spans="1:17" s="121" customFormat="1" ht="51.75" customHeight="1">
      <c r="A27" s="114" t="s">
        <v>111</v>
      </c>
      <c r="B27" s="114" t="s">
        <v>211</v>
      </c>
      <c r="C27" s="120" t="s">
        <v>15</v>
      </c>
      <c r="D27" s="115" t="s">
        <v>118</v>
      </c>
      <c r="E27" s="116">
        <f t="shared" si="3"/>
        <v>160000</v>
      </c>
      <c r="F27" s="117">
        <v>160000</v>
      </c>
      <c r="G27" s="117">
        <f>G28+G29</f>
        <v>0</v>
      </c>
      <c r="H27" s="117">
        <f>H28+H29</f>
        <v>0</v>
      </c>
      <c r="I27" s="117">
        <f>I28+I29</f>
        <v>0</v>
      </c>
      <c r="J27" s="116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6">
        <f t="shared" si="1"/>
        <v>160000</v>
      </c>
    </row>
    <row r="28" spans="1:17" s="121" customFormat="1" ht="65.25" customHeight="1" hidden="1">
      <c r="A28" s="114"/>
      <c r="B28" s="114"/>
      <c r="C28" s="120"/>
      <c r="D28" s="201" t="s">
        <v>296</v>
      </c>
      <c r="E28" s="202">
        <f t="shared" si="3"/>
        <v>152000</v>
      </c>
      <c r="F28" s="202">
        <v>152000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116">
        <f t="shared" si="1"/>
        <v>152000</v>
      </c>
    </row>
    <row r="29" spans="1:17" s="121" customFormat="1" ht="66.75" customHeight="1" hidden="1">
      <c r="A29" s="114"/>
      <c r="B29" s="114"/>
      <c r="C29" s="120"/>
      <c r="D29" s="201" t="s">
        <v>297</v>
      </c>
      <c r="E29" s="202">
        <f t="shared" si="3"/>
        <v>8000</v>
      </c>
      <c r="F29" s="202">
        <v>8000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116">
        <f t="shared" si="1"/>
        <v>8000</v>
      </c>
    </row>
    <row r="30" spans="1:17" s="121" customFormat="1" ht="30.75" customHeight="1">
      <c r="A30" s="114" t="s">
        <v>212</v>
      </c>
      <c r="B30" s="114" t="s">
        <v>213</v>
      </c>
      <c r="C30" s="120" t="s">
        <v>121</v>
      </c>
      <c r="D30" s="115" t="s">
        <v>214</v>
      </c>
      <c r="E30" s="116">
        <f t="shared" si="3"/>
        <v>25000</v>
      </c>
      <c r="F30" s="117">
        <v>25000</v>
      </c>
      <c r="G30" s="117">
        <v>0</v>
      </c>
      <c r="H30" s="117">
        <v>0</v>
      </c>
      <c r="I30" s="117">
        <v>0</v>
      </c>
      <c r="J30" s="116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6">
        <f t="shared" si="1"/>
        <v>25000</v>
      </c>
    </row>
    <row r="31" spans="1:17" s="121" customFormat="1" ht="49.5" customHeight="1">
      <c r="A31" s="114" t="s">
        <v>215</v>
      </c>
      <c r="B31" s="114" t="s">
        <v>216</v>
      </c>
      <c r="C31" s="120" t="s">
        <v>83</v>
      </c>
      <c r="D31" s="115" t="s">
        <v>217</v>
      </c>
      <c r="E31" s="116">
        <f t="shared" si="3"/>
        <v>0</v>
      </c>
      <c r="F31" s="117">
        <v>0</v>
      </c>
      <c r="G31" s="117">
        <v>0</v>
      </c>
      <c r="H31" s="117">
        <v>0</v>
      </c>
      <c r="I31" s="117">
        <v>0</v>
      </c>
      <c r="J31" s="116">
        <v>302250</v>
      </c>
      <c r="K31" s="117">
        <v>0</v>
      </c>
      <c r="L31" s="117">
        <v>0</v>
      </c>
      <c r="M31" s="117">
        <v>302250</v>
      </c>
      <c r="N31" s="117">
        <v>106300</v>
      </c>
      <c r="O31" s="117">
        <v>162550</v>
      </c>
      <c r="P31" s="117">
        <v>0</v>
      </c>
      <c r="Q31" s="116">
        <f t="shared" si="1"/>
        <v>302250</v>
      </c>
    </row>
    <row r="32" spans="1:17" s="121" customFormat="1" ht="78.75" customHeight="1">
      <c r="A32" s="114" t="s">
        <v>238</v>
      </c>
      <c r="B32" s="114" t="s">
        <v>237</v>
      </c>
      <c r="C32" s="120" t="s">
        <v>83</v>
      </c>
      <c r="D32" s="115" t="s">
        <v>236</v>
      </c>
      <c r="E32" s="116">
        <f>F32+I32</f>
        <v>700000</v>
      </c>
      <c r="F32" s="117">
        <v>0</v>
      </c>
      <c r="G32" s="117">
        <v>0</v>
      </c>
      <c r="H32" s="117">
        <v>0</v>
      </c>
      <c r="I32" s="117">
        <v>700000</v>
      </c>
      <c r="J32" s="116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6">
        <f t="shared" si="1"/>
        <v>700000</v>
      </c>
    </row>
    <row r="33" spans="1:17" s="121" customFormat="1" ht="31.5">
      <c r="A33" s="114" t="s">
        <v>85</v>
      </c>
      <c r="B33" s="114" t="s">
        <v>84</v>
      </c>
      <c r="C33" s="120" t="s">
        <v>83</v>
      </c>
      <c r="D33" s="115" t="s">
        <v>82</v>
      </c>
      <c r="E33" s="116">
        <f t="shared" si="3"/>
        <v>3434000</v>
      </c>
      <c r="F33" s="117">
        <v>3434000</v>
      </c>
      <c r="G33" s="117">
        <v>1272000</v>
      </c>
      <c r="H33" s="117">
        <v>567500</v>
      </c>
      <c r="I33" s="117">
        <v>0</v>
      </c>
      <c r="J33" s="116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6">
        <f t="shared" si="1"/>
        <v>3434000</v>
      </c>
    </row>
    <row r="34" spans="1:17" s="121" customFormat="1" ht="32.25" customHeight="1">
      <c r="A34" s="267" t="s">
        <v>362</v>
      </c>
      <c r="B34" s="242" t="s">
        <v>363</v>
      </c>
      <c r="C34" s="268" t="s">
        <v>364</v>
      </c>
      <c r="D34" s="269" t="s">
        <v>365</v>
      </c>
      <c r="E34" s="116">
        <f t="shared" si="3"/>
        <v>105898.44</v>
      </c>
      <c r="F34" s="117">
        <v>105898.44</v>
      </c>
      <c r="G34" s="117">
        <v>0</v>
      </c>
      <c r="H34" s="117">
        <v>0</v>
      </c>
      <c r="I34" s="117">
        <v>0</v>
      </c>
      <c r="J34" s="116">
        <v>45582.2</v>
      </c>
      <c r="K34" s="117">
        <v>0</v>
      </c>
      <c r="L34" s="117">
        <v>0</v>
      </c>
      <c r="M34" s="117">
        <v>45582.2</v>
      </c>
      <c r="N34" s="117">
        <v>0</v>
      </c>
      <c r="O34" s="117">
        <v>0</v>
      </c>
      <c r="P34" s="117">
        <v>0</v>
      </c>
      <c r="Q34" s="116">
        <f t="shared" si="1"/>
        <v>151480.64</v>
      </c>
    </row>
    <row r="35" spans="1:17" s="121" customFormat="1" ht="35.25" customHeight="1">
      <c r="A35" s="242" t="s">
        <v>366</v>
      </c>
      <c r="B35" s="242" t="s">
        <v>367</v>
      </c>
      <c r="C35" s="268" t="s">
        <v>233</v>
      </c>
      <c r="D35" s="269" t="s">
        <v>368</v>
      </c>
      <c r="E35" s="116">
        <f t="shared" si="3"/>
        <v>0</v>
      </c>
      <c r="F35" s="117">
        <v>0</v>
      </c>
      <c r="G35" s="117">
        <v>0</v>
      </c>
      <c r="H35" s="117">
        <v>0</v>
      </c>
      <c r="I35" s="117">
        <v>0</v>
      </c>
      <c r="J35" s="116">
        <v>15500</v>
      </c>
      <c r="K35" s="117">
        <v>15500</v>
      </c>
      <c r="L35" s="117">
        <v>0</v>
      </c>
      <c r="M35" s="117">
        <v>0</v>
      </c>
      <c r="N35" s="117">
        <v>0</v>
      </c>
      <c r="O35" s="117">
        <v>0</v>
      </c>
      <c r="P35" s="117">
        <v>15500</v>
      </c>
      <c r="Q35" s="116">
        <f t="shared" si="1"/>
        <v>15500</v>
      </c>
    </row>
    <row r="36" spans="1:17" s="121" customFormat="1" ht="35.25" customHeight="1">
      <c r="A36" s="135" t="s">
        <v>324</v>
      </c>
      <c r="B36" s="135">
        <v>7330</v>
      </c>
      <c r="C36" s="120" t="s">
        <v>233</v>
      </c>
      <c r="D36" s="163" t="s">
        <v>329</v>
      </c>
      <c r="E36" s="116">
        <f t="shared" si="3"/>
        <v>0</v>
      </c>
      <c r="F36" s="117">
        <v>0</v>
      </c>
      <c r="G36" s="117">
        <v>0</v>
      </c>
      <c r="H36" s="117">
        <v>0</v>
      </c>
      <c r="I36" s="117">
        <v>0</v>
      </c>
      <c r="J36" s="116">
        <v>221985</v>
      </c>
      <c r="K36" s="117">
        <v>221985</v>
      </c>
      <c r="L36" s="117">
        <v>0</v>
      </c>
      <c r="M36" s="117">
        <v>0</v>
      </c>
      <c r="N36" s="117">
        <v>0</v>
      </c>
      <c r="O36" s="117">
        <v>0</v>
      </c>
      <c r="P36" s="117">
        <v>221985</v>
      </c>
      <c r="Q36" s="116">
        <f t="shared" si="1"/>
        <v>221985</v>
      </c>
    </row>
    <row r="37" spans="1:17" s="121" customFormat="1" ht="50.25" customHeight="1">
      <c r="A37" s="114" t="s">
        <v>235</v>
      </c>
      <c r="B37" s="114" t="s">
        <v>234</v>
      </c>
      <c r="C37" s="120" t="s">
        <v>233</v>
      </c>
      <c r="D37" s="115" t="s">
        <v>232</v>
      </c>
      <c r="E37" s="116">
        <f t="shared" si="3"/>
        <v>0</v>
      </c>
      <c r="F37" s="117">
        <v>0</v>
      </c>
      <c r="G37" s="117">
        <v>0</v>
      </c>
      <c r="H37" s="117">
        <v>0</v>
      </c>
      <c r="I37" s="117">
        <v>0</v>
      </c>
      <c r="J37" s="116">
        <v>271000</v>
      </c>
      <c r="K37" s="117">
        <v>271000</v>
      </c>
      <c r="L37" s="117">
        <v>105000</v>
      </c>
      <c r="M37" s="117">
        <v>0</v>
      </c>
      <c r="N37" s="117">
        <v>0</v>
      </c>
      <c r="O37" s="117">
        <v>0</v>
      </c>
      <c r="P37" s="117">
        <v>271000</v>
      </c>
      <c r="Q37" s="116">
        <f t="shared" si="1"/>
        <v>271000</v>
      </c>
    </row>
    <row r="38" spans="1:17" s="121" customFormat="1" ht="69" customHeight="1" hidden="1">
      <c r="A38" s="114" t="s">
        <v>253</v>
      </c>
      <c r="B38" s="114">
        <v>7362</v>
      </c>
      <c r="C38" s="120" t="s">
        <v>162</v>
      </c>
      <c r="D38" s="166" t="s">
        <v>254</v>
      </c>
      <c r="E38" s="116">
        <f t="shared" si="3"/>
        <v>0</v>
      </c>
      <c r="F38" s="117">
        <f aca="true" t="shared" si="4" ref="F38:P38">F39+F40</f>
        <v>0</v>
      </c>
      <c r="G38" s="117">
        <f t="shared" si="4"/>
        <v>0</v>
      </c>
      <c r="H38" s="117">
        <f t="shared" si="4"/>
        <v>0</v>
      </c>
      <c r="I38" s="117">
        <f t="shared" si="4"/>
        <v>0</v>
      </c>
      <c r="J38" s="116">
        <f t="shared" si="4"/>
        <v>0</v>
      </c>
      <c r="K38" s="117">
        <f t="shared" si="4"/>
        <v>0</v>
      </c>
      <c r="L38" s="117">
        <f t="shared" si="4"/>
        <v>0</v>
      </c>
      <c r="M38" s="117">
        <f t="shared" si="4"/>
        <v>0</v>
      </c>
      <c r="N38" s="117">
        <f t="shared" si="4"/>
        <v>0</v>
      </c>
      <c r="O38" s="117">
        <f t="shared" si="4"/>
        <v>0</v>
      </c>
      <c r="P38" s="117">
        <f t="shared" si="4"/>
        <v>0</v>
      </c>
      <c r="Q38" s="116">
        <f t="shared" si="1"/>
        <v>0</v>
      </c>
    </row>
    <row r="39" spans="1:17" s="121" customFormat="1" ht="103.5" customHeight="1" hidden="1">
      <c r="A39" s="114"/>
      <c r="B39" s="114"/>
      <c r="C39" s="120"/>
      <c r="D39" s="122" t="s">
        <v>289</v>
      </c>
      <c r="E39" s="202">
        <f t="shared" si="3"/>
        <v>0</v>
      </c>
      <c r="F39" s="123">
        <v>0</v>
      </c>
      <c r="G39" s="123">
        <v>0</v>
      </c>
      <c r="H39" s="123">
        <v>0</v>
      </c>
      <c r="I39" s="123">
        <v>0</v>
      </c>
      <c r="J39" s="123"/>
      <c r="K39" s="123"/>
      <c r="L39" s="123"/>
      <c r="M39" s="123"/>
      <c r="N39" s="123"/>
      <c r="O39" s="123"/>
      <c r="P39" s="123"/>
      <c r="Q39" s="116">
        <f t="shared" si="1"/>
        <v>0</v>
      </c>
    </row>
    <row r="40" spans="1:17" s="121" customFormat="1" ht="100.5" customHeight="1" hidden="1">
      <c r="A40" s="114"/>
      <c r="B40" s="114"/>
      <c r="C40" s="120"/>
      <c r="D40" s="122" t="s">
        <v>290</v>
      </c>
      <c r="E40" s="202">
        <f t="shared" si="3"/>
        <v>0</v>
      </c>
      <c r="F40" s="123">
        <v>0</v>
      </c>
      <c r="G40" s="123">
        <v>0</v>
      </c>
      <c r="H40" s="123">
        <v>0</v>
      </c>
      <c r="I40" s="123">
        <v>0</v>
      </c>
      <c r="J40" s="123"/>
      <c r="K40" s="123"/>
      <c r="L40" s="123"/>
      <c r="M40" s="123"/>
      <c r="N40" s="123"/>
      <c r="O40" s="123"/>
      <c r="P40" s="123"/>
      <c r="Q40" s="116">
        <f t="shared" si="1"/>
        <v>0</v>
      </c>
    </row>
    <row r="41" spans="1:17" s="121" customFormat="1" ht="79.5" customHeight="1">
      <c r="A41" s="114" t="s">
        <v>231</v>
      </c>
      <c r="B41" s="114" t="s">
        <v>229</v>
      </c>
      <c r="C41" s="120" t="s">
        <v>162</v>
      </c>
      <c r="D41" s="115" t="s">
        <v>228</v>
      </c>
      <c r="E41" s="116">
        <f t="shared" si="3"/>
        <v>0</v>
      </c>
      <c r="F41" s="117">
        <v>0</v>
      </c>
      <c r="G41" s="117">
        <v>0</v>
      </c>
      <c r="H41" s="117">
        <v>0</v>
      </c>
      <c r="I41" s="117">
        <v>0</v>
      </c>
      <c r="J41" s="116">
        <f>J42+J44+J43</f>
        <v>290710</v>
      </c>
      <c r="K41" s="165">
        <f aca="true" t="shared" si="5" ref="K41:P41">K42+K44+K43</f>
        <v>290710</v>
      </c>
      <c r="L41" s="165">
        <f t="shared" si="5"/>
        <v>290710</v>
      </c>
      <c r="M41" s="165">
        <f t="shared" si="5"/>
        <v>0</v>
      </c>
      <c r="N41" s="165">
        <f t="shared" si="5"/>
        <v>0</v>
      </c>
      <c r="O41" s="165">
        <f t="shared" si="5"/>
        <v>0</v>
      </c>
      <c r="P41" s="165">
        <f t="shared" si="5"/>
        <v>290710</v>
      </c>
      <c r="Q41" s="116">
        <f t="shared" si="1"/>
        <v>290710</v>
      </c>
    </row>
    <row r="42" spans="1:17" s="121" customFormat="1" ht="114.75" customHeight="1">
      <c r="A42" s="114"/>
      <c r="B42" s="114"/>
      <c r="C42" s="120"/>
      <c r="D42" s="122" t="s">
        <v>369</v>
      </c>
      <c r="E42" s="202">
        <f t="shared" si="3"/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290710</v>
      </c>
      <c r="K42" s="123">
        <v>290710</v>
      </c>
      <c r="L42" s="123">
        <v>290710</v>
      </c>
      <c r="M42" s="123">
        <v>0</v>
      </c>
      <c r="N42" s="123">
        <v>0</v>
      </c>
      <c r="O42" s="123">
        <v>0</v>
      </c>
      <c r="P42" s="123">
        <v>290710</v>
      </c>
      <c r="Q42" s="116">
        <f>E42+J42</f>
        <v>290710</v>
      </c>
    </row>
    <row r="43" spans="1:17" s="121" customFormat="1" ht="98.25" customHeight="1" hidden="1">
      <c r="A43" s="114"/>
      <c r="B43" s="114"/>
      <c r="C43" s="120"/>
      <c r="D43" s="122" t="s">
        <v>255</v>
      </c>
      <c r="E43" s="202">
        <f t="shared" si="3"/>
        <v>0</v>
      </c>
      <c r="F43" s="123">
        <v>0</v>
      </c>
      <c r="G43" s="123">
        <v>0</v>
      </c>
      <c r="H43" s="123">
        <v>0</v>
      </c>
      <c r="I43" s="123">
        <v>0</v>
      </c>
      <c r="J43" s="123"/>
      <c r="K43" s="123"/>
      <c r="L43" s="123"/>
      <c r="M43" s="123"/>
      <c r="N43" s="123"/>
      <c r="O43" s="123"/>
      <c r="P43" s="123"/>
      <c r="Q43" s="116">
        <f>E43+J43</f>
        <v>0</v>
      </c>
    </row>
    <row r="44" spans="1:17" s="121" customFormat="1" ht="113.25" customHeight="1" hidden="1">
      <c r="A44" s="114"/>
      <c r="B44" s="114"/>
      <c r="C44" s="120"/>
      <c r="D44" s="122" t="s">
        <v>240</v>
      </c>
      <c r="E44" s="202">
        <f t="shared" si="3"/>
        <v>0</v>
      </c>
      <c r="F44" s="123">
        <v>0</v>
      </c>
      <c r="G44" s="123">
        <v>0</v>
      </c>
      <c r="H44" s="123">
        <v>0</v>
      </c>
      <c r="I44" s="123">
        <v>0</v>
      </c>
      <c r="J44" s="123"/>
      <c r="K44" s="123"/>
      <c r="L44" s="123"/>
      <c r="M44" s="123"/>
      <c r="N44" s="123"/>
      <c r="O44" s="123"/>
      <c r="P44" s="123"/>
      <c r="Q44" s="116">
        <f>E44+J44</f>
        <v>0</v>
      </c>
    </row>
    <row r="45" spans="1:17" s="121" customFormat="1" ht="79.5" customHeight="1">
      <c r="A45" s="114" t="s">
        <v>117</v>
      </c>
      <c r="B45" s="114" t="s">
        <v>116</v>
      </c>
      <c r="C45" s="120" t="s">
        <v>81</v>
      </c>
      <c r="D45" s="115" t="s">
        <v>115</v>
      </c>
      <c r="E45" s="116">
        <f t="shared" si="3"/>
        <v>820000</v>
      </c>
      <c r="F45" s="117">
        <f aca="true" t="shared" si="6" ref="F45:K45">F46+F47</f>
        <v>820000</v>
      </c>
      <c r="G45" s="117">
        <f t="shared" si="6"/>
        <v>0</v>
      </c>
      <c r="H45" s="117">
        <f t="shared" si="6"/>
        <v>0</v>
      </c>
      <c r="I45" s="117">
        <f t="shared" si="6"/>
        <v>0</v>
      </c>
      <c r="J45" s="116">
        <f t="shared" si="6"/>
        <v>489001.97</v>
      </c>
      <c r="K45" s="117">
        <f t="shared" si="6"/>
        <v>489000</v>
      </c>
      <c r="L45" s="117">
        <v>55000</v>
      </c>
      <c r="M45" s="117">
        <v>1.97</v>
      </c>
      <c r="N45" s="117">
        <v>0</v>
      </c>
      <c r="O45" s="117">
        <v>0</v>
      </c>
      <c r="P45" s="117">
        <v>489000</v>
      </c>
      <c r="Q45" s="116">
        <f aca="true" t="shared" si="7" ref="Q45:Q62">E45+J45</f>
        <v>1309001.97</v>
      </c>
    </row>
    <row r="46" spans="1:17" s="121" customFormat="1" ht="99" customHeight="1">
      <c r="A46" s="114"/>
      <c r="B46" s="114"/>
      <c r="C46" s="120"/>
      <c r="D46" s="122" t="s">
        <v>448</v>
      </c>
      <c r="E46" s="300">
        <f t="shared" si="3"/>
        <v>0</v>
      </c>
      <c r="F46" s="300">
        <v>0</v>
      </c>
      <c r="G46" s="300">
        <v>0</v>
      </c>
      <c r="H46" s="300">
        <v>0</v>
      </c>
      <c r="I46" s="300">
        <v>0</v>
      </c>
      <c r="J46" s="300">
        <v>400000</v>
      </c>
      <c r="K46" s="300">
        <v>400000</v>
      </c>
      <c r="L46" s="300">
        <v>0</v>
      </c>
      <c r="M46" s="300">
        <v>0</v>
      </c>
      <c r="N46" s="300">
        <v>0</v>
      </c>
      <c r="O46" s="300">
        <v>0</v>
      </c>
      <c r="P46" s="300">
        <v>400000</v>
      </c>
      <c r="Q46" s="116">
        <f t="shared" si="7"/>
        <v>400000</v>
      </c>
    </row>
    <row r="47" spans="1:17" s="121" customFormat="1" ht="97.5" customHeight="1">
      <c r="A47" s="114"/>
      <c r="B47" s="114"/>
      <c r="C47" s="120"/>
      <c r="D47" s="122" t="s">
        <v>449</v>
      </c>
      <c r="E47" s="300">
        <f t="shared" si="3"/>
        <v>820000</v>
      </c>
      <c r="F47" s="300">
        <v>820000</v>
      </c>
      <c r="G47" s="300">
        <v>0</v>
      </c>
      <c r="H47" s="300">
        <v>0</v>
      </c>
      <c r="I47" s="300">
        <v>0</v>
      </c>
      <c r="J47" s="300">
        <v>89001.97</v>
      </c>
      <c r="K47" s="300">
        <v>89000</v>
      </c>
      <c r="L47" s="300">
        <v>55000</v>
      </c>
      <c r="M47" s="300">
        <v>1.97</v>
      </c>
      <c r="N47" s="300">
        <v>0</v>
      </c>
      <c r="O47" s="300">
        <v>0</v>
      </c>
      <c r="P47" s="300">
        <v>89000</v>
      </c>
      <c r="Q47" s="116">
        <f t="shared" si="7"/>
        <v>909001.97</v>
      </c>
    </row>
    <row r="48" spans="1:17" s="121" customFormat="1" ht="48.75" customHeight="1">
      <c r="A48" s="242" t="s">
        <v>370</v>
      </c>
      <c r="B48" s="242" t="s">
        <v>371</v>
      </c>
      <c r="C48" s="268" t="s">
        <v>372</v>
      </c>
      <c r="D48" s="269" t="s">
        <v>373</v>
      </c>
      <c r="E48" s="116">
        <f t="shared" si="3"/>
        <v>50000</v>
      </c>
      <c r="F48" s="117">
        <v>50000</v>
      </c>
      <c r="G48" s="117">
        <v>0</v>
      </c>
      <c r="H48" s="117">
        <v>0</v>
      </c>
      <c r="I48" s="117">
        <v>0</v>
      </c>
      <c r="J48" s="116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6">
        <f t="shared" si="7"/>
        <v>50000</v>
      </c>
    </row>
    <row r="49" spans="1:17" s="121" customFormat="1" ht="31.5">
      <c r="A49" s="114" t="s">
        <v>80</v>
      </c>
      <c r="B49" s="114" t="s">
        <v>79</v>
      </c>
      <c r="C49" s="120" t="s">
        <v>78</v>
      </c>
      <c r="D49" s="115" t="s">
        <v>77</v>
      </c>
      <c r="E49" s="116">
        <f t="shared" si="3"/>
        <v>159550</v>
      </c>
      <c r="F49" s="117">
        <v>159550</v>
      </c>
      <c r="G49" s="117">
        <v>0</v>
      </c>
      <c r="H49" s="117">
        <v>125050</v>
      </c>
      <c r="I49" s="117">
        <v>0</v>
      </c>
      <c r="J49" s="116">
        <v>42500</v>
      </c>
      <c r="K49" s="117">
        <v>0</v>
      </c>
      <c r="L49" s="117">
        <v>0</v>
      </c>
      <c r="M49" s="117">
        <v>42500</v>
      </c>
      <c r="N49" s="117">
        <v>0</v>
      </c>
      <c r="O49" s="117">
        <v>28500</v>
      </c>
      <c r="P49" s="117">
        <v>0</v>
      </c>
      <c r="Q49" s="116">
        <f t="shared" si="7"/>
        <v>202050</v>
      </c>
    </row>
    <row r="50" spans="1:17" s="121" customFormat="1" ht="48.75" customHeight="1">
      <c r="A50" s="114" t="s">
        <v>164</v>
      </c>
      <c r="B50" s="114" t="s">
        <v>163</v>
      </c>
      <c r="C50" s="120" t="s">
        <v>162</v>
      </c>
      <c r="D50" s="115" t="s">
        <v>161</v>
      </c>
      <c r="E50" s="116">
        <f t="shared" si="3"/>
        <v>5000</v>
      </c>
      <c r="F50" s="117">
        <v>5000</v>
      </c>
      <c r="G50" s="117">
        <v>0</v>
      </c>
      <c r="H50" s="117">
        <v>0</v>
      </c>
      <c r="I50" s="117">
        <v>0</v>
      </c>
      <c r="J50" s="116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6">
        <f t="shared" si="7"/>
        <v>5000</v>
      </c>
    </row>
    <row r="51" spans="1:17" s="121" customFormat="1" ht="48.75" customHeight="1">
      <c r="A51" s="135" t="s">
        <v>424</v>
      </c>
      <c r="B51" s="135" t="s">
        <v>425</v>
      </c>
      <c r="C51" s="296" t="s">
        <v>162</v>
      </c>
      <c r="D51" s="297" t="s">
        <v>426</v>
      </c>
      <c r="E51" s="330">
        <v>0</v>
      </c>
      <c r="F51" s="331">
        <v>0</v>
      </c>
      <c r="G51" s="331">
        <v>0</v>
      </c>
      <c r="H51" s="331">
        <v>0</v>
      </c>
      <c r="I51" s="331">
        <v>0</v>
      </c>
      <c r="J51" s="330">
        <v>36800</v>
      </c>
      <c r="K51" s="331">
        <v>0</v>
      </c>
      <c r="L51" s="331">
        <v>0</v>
      </c>
      <c r="M51" s="331">
        <v>36800</v>
      </c>
      <c r="N51" s="331">
        <v>0</v>
      </c>
      <c r="O51" s="331">
        <v>36800</v>
      </c>
      <c r="P51" s="331">
        <v>0</v>
      </c>
      <c r="Q51" s="116">
        <f t="shared" si="7"/>
        <v>36800</v>
      </c>
    </row>
    <row r="52" spans="1:17" s="121" customFormat="1" ht="48.75" customHeight="1">
      <c r="A52" s="114" t="s">
        <v>105</v>
      </c>
      <c r="B52" s="114" t="s">
        <v>104</v>
      </c>
      <c r="C52" s="120" t="s">
        <v>103</v>
      </c>
      <c r="D52" s="115" t="s">
        <v>102</v>
      </c>
      <c r="E52" s="116">
        <f t="shared" si="3"/>
        <v>0</v>
      </c>
      <c r="F52" s="117">
        <v>0</v>
      </c>
      <c r="G52" s="117">
        <v>0</v>
      </c>
      <c r="H52" s="117">
        <v>0</v>
      </c>
      <c r="I52" s="117">
        <v>0</v>
      </c>
      <c r="J52" s="116">
        <v>156199</v>
      </c>
      <c r="K52" s="117">
        <v>0</v>
      </c>
      <c r="L52" s="117">
        <v>0</v>
      </c>
      <c r="M52" s="117">
        <v>156199</v>
      </c>
      <c r="N52" s="117">
        <v>0</v>
      </c>
      <c r="O52" s="117">
        <v>0</v>
      </c>
      <c r="P52" s="117">
        <v>0</v>
      </c>
      <c r="Q52" s="116">
        <f t="shared" si="7"/>
        <v>156199</v>
      </c>
    </row>
    <row r="53" spans="1:17" s="121" customFormat="1" ht="15.75">
      <c r="A53" s="114" t="s">
        <v>160</v>
      </c>
      <c r="B53" s="114" t="s">
        <v>159</v>
      </c>
      <c r="C53" s="120" t="s">
        <v>73</v>
      </c>
      <c r="D53" s="115" t="s">
        <v>158</v>
      </c>
      <c r="E53" s="116">
        <f t="shared" si="3"/>
        <v>3431300</v>
      </c>
      <c r="F53" s="117">
        <v>3431300</v>
      </c>
      <c r="G53" s="117">
        <v>0</v>
      </c>
      <c r="H53" s="117">
        <v>0</v>
      </c>
      <c r="I53" s="117">
        <v>0</v>
      </c>
      <c r="J53" s="116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6">
        <f t="shared" si="7"/>
        <v>3431300</v>
      </c>
    </row>
    <row r="54" spans="1:17" s="121" customFormat="1" ht="33" customHeight="1">
      <c r="A54" s="114" t="s">
        <v>76</v>
      </c>
      <c r="B54" s="114" t="s">
        <v>75</v>
      </c>
      <c r="C54" s="120" t="s">
        <v>73</v>
      </c>
      <c r="D54" s="115" t="s">
        <v>114</v>
      </c>
      <c r="E54" s="116">
        <f t="shared" si="3"/>
        <v>9498045.02</v>
      </c>
      <c r="F54" s="165">
        <v>9498045.02</v>
      </c>
      <c r="G54" s="117">
        <v>0</v>
      </c>
      <c r="H54" s="117">
        <v>0</v>
      </c>
      <c r="I54" s="117">
        <v>0</v>
      </c>
      <c r="J54" s="116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6">
        <f t="shared" si="7"/>
        <v>9498045.02</v>
      </c>
    </row>
    <row r="55" spans="1:17" s="121" customFormat="1" ht="81.75" customHeight="1">
      <c r="A55" s="114" t="s">
        <v>61</v>
      </c>
      <c r="B55" s="114" t="s">
        <v>74</v>
      </c>
      <c r="C55" s="120" t="s">
        <v>73</v>
      </c>
      <c r="D55" s="115" t="s">
        <v>72</v>
      </c>
      <c r="E55" s="116">
        <f t="shared" si="3"/>
        <v>1961800</v>
      </c>
      <c r="F55" s="117">
        <f>F56+F57</f>
        <v>1961800</v>
      </c>
      <c r="G55" s="117">
        <v>0</v>
      </c>
      <c r="H55" s="117">
        <v>0</v>
      </c>
      <c r="I55" s="117">
        <v>0</v>
      </c>
      <c r="J55" s="116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16">
        <f t="shared" si="7"/>
        <v>1961800</v>
      </c>
    </row>
    <row r="56" spans="1:17" s="121" customFormat="1" ht="95.25" customHeight="1">
      <c r="A56" s="114"/>
      <c r="B56" s="114"/>
      <c r="C56" s="120"/>
      <c r="D56" s="201" t="s">
        <v>340</v>
      </c>
      <c r="E56" s="202">
        <f t="shared" si="3"/>
        <v>1916100</v>
      </c>
      <c r="F56" s="202">
        <v>1916100</v>
      </c>
      <c r="G56" s="202">
        <v>0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116">
        <f t="shared" si="7"/>
        <v>1916100</v>
      </c>
    </row>
    <row r="57" spans="1:17" s="121" customFormat="1" ht="145.5" customHeight="1">
      <c r="A57" s="114"/>
      <c r="B57" s="114"/>
      <c r="C57" s="120"/>
      <c r="D57" s="201" t="s">
        <v>341</v>
      </c>
      <c r="E57" s="202">
        <f t="shared" si="3"/>
        <v>45700</v>
      </c>
      <c r="F57" s="202">
        <v>45700</v>
      </c>
      <c r="G57" s="202">
        <v>0</v>
      </c>
      <c r="H57" s="202">
        <v>0</v>
      </c>
      <c r="I57" s="202">
        <v>0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116">
        <f t="shared" si="7"/>
        <v>45700</v>
      </c>
    </row>
    <row r="58" spans="1:17" s="127" customFormat="1" ht="49.5">
      <c r="A58" s="128" t="s">
        <v>157</v>
      </c>
      <c r="B58" s="129"/>
      <c r="C58" s="130"/>
      <c r="D58" s="131" t="s">
        <v>155</v>
      </c>
      <c r="E58" s="240">
        <f t="shared" si="3"/>
        <v>46290061.16</v>
      </c>
      <c r="F58" s="132">
        <f>F60+F61+F73+F74+F75+F76+F77+F62+F78+F79+F80</f>
        <v>46290061.16</v>
      </c>
      <c r="G58" s="132">
        <f aca="true" t="shared" si="8" ref="G58:P58">G60+G61+G73+G74+G75+G76+G77+G62+G78+G79+G80</f>
        <v>31856431.16</v>
      </c>
      <c r="H58" s="132">
        <f t="shared" si="8"/>
        <v>4476000</v>
      </c>
      <c r="I58" s="132">
        <f t="shared" si="8"/>
        <v>0</v>
      </c>
      <c r="J58" s="132">
        <f t="shared" si="8"/>
        <v>2134119</v>
      </c>
      <c r="K58" s="132">
        <f t="shared" si="8"/>
        <v>1645419</v>
      </c>
      <c r="L58" s="132">
        <f t="shared" si="8"/>
        <v>1595419</v>
      </c>
      <c r="M58" s="132">
        <f t="shared" si="8"/>
        <v>458700</v>
      </c>
      <c r="N58" s="132">
        <f t="shared" si="8"/>
        <v>0</v>
      </c>
      <c r="O58" s="132">
        <f t="shared" si="8"/>
        <v>0</v>
      </c>
      <c r="P58" s="132">
        <f t="shared" si="8"/>
        <v>1675419</v>
      </c>
      <c r="Q58" s="132">
        <f t="shared" si="7"/>
        <v>48424180.16</v>
      </c>
    </row>
    <row r="59" spans="1:17" s="127" customFormat="1" ht="49.5">
      <c r="A59" s="128" t="s">
        <v>156</v>
      </c>
      <c r="B59" s="129"/>
      <c r="C59" s="130"/>
      <c r="D59" s="131" t="s">
        <v>155</v>
      </c>
      <c r="E59" s="240">
        <f t="shared" si="3"/>
        <v>46290061.16</v>
      </c>
      <c r="F59" s="132">
        <f aca="true" t="shared" si="9" ref="F59:P59">F58</f>
        <v>46290061.16</v>
      </c>
      <c r="G59" s="132">
        <f t="shared" si="9"/>
        <v>31856431.16</v>
      </c>
      <c r="H59" s="132">
        <f t="shared" si="9"/>
        <v>4476000</v>
      </c>
      <c r="I59" s="132">
        <f t="shared" si="9"/>
        <v>0</v>
      </c>
      <c r="J59" s="132">
        <f t="shared" si="9"/>
        <v>2134119</v>
      </c>
      <c r="K59" s="132">
        <f t="shared" si="9"/>
        <v>1645419</v>
      </c>
      <c r="L59" s="132">
        <f t="shared" si="9"/>
        <v>1595419</v>
      </c>
      <c r="M59" s="132">
        <f t="shared" si="9"/>
        <v>458700</v>
      </c>
      <c r="N59" s="132">
        <f t="shared" si="9"/>
        <v>0</v>
      </c>
      <c r="O59" s="132">
        <f t="shared" si="9"/>
        <v>0</v>
      </c>
      <c r="P59" s="132">
        <f t="shared" si="9"/>
        <v>1675419</v>
      </c>
      <c r="Q59" s="132">
        <f t="shared" si="7"/>
        <v>48424180.16</v>
      </c>
    </row>
    <row r="60" spans="1:17" s="121" customFormat="1" ht="79.5" customHeight="1">
      <c r="A60" s="114" t="s">
        <v>154</v>
      </c>
      <c r="B60" s="114" t="s">
        <v>133</v>
      </c>
      <c r="C60" s="120" t="s">
        <v>32</v>
      </c>
      <c r="D60" s="115" t="s">
        <v>132</v>
      </c>
      <c r="E60" s="116">
        <f t="shared" si="3"/>
        <v>723300</v>
      </c>
      <c r="F60" s="117">
        <v>723300</v>
      </c>
      <c r="G60" s="117">
        <v>581300</v>
      </c>
      <c r="H60" s="117">
        <v>9000</v>
      </c>
      <c r="I60" s="117">
        <v>0</v>
      </c>
      <c r="J60" s="116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6">
        <f t="shared" si="7"/>
        <v>723300</v>
      </c>
    </row>
    <row r="61" spans="1:17" s="121" customFormat="1" ht="15.75">
      <c r="A61" s="114" t="s">
        <v>153</v>
      </c>
      <c r="B61" s="114" t="s">
        <v>93</v>
      </c>
      <c r="C61" s="120" t="s">
        <v>92</v>
      </c>
      <c r="D61" s="115" t="s">
        <v>91</v>
      </c>
      <c r="E61" s="116">
        <f t="shared" si="3"/>
        <v>6351300</v>
      </c>
      <c r="F61" s="117">
        <v>6351300</v>
      </c>
      <c r="G61" s="117">
        <v>3956000</v>
      </c>
      <c r="H61" s="117">
        <v>929000</v>
      </c>
      <c r="I61" s="117">
        <v>0</v>
      </c>
      <c r="J61" s="116">
        <v>277000</v>
      </c>
      <c r="K61" s="117">
        <v>7000</v>
      </c>
      <c r="L61" s="117">
        <v>7000</v>
      </c>
      <c r="M61" s="117">
        <v>270000</v>
      </c>
      <c r="N61" s="117">
        <v>0</v>
      </c>
      <c r="O61" s="117">
        <v>0</v>
      </c>
      <c r="P61" s="117">
        <v>7000</v>
      </c>
      <c r="Q61" s="116">
        <f t="shared" si="7"/>
        <v>6628300</v>
      </c>
    </row>
    <row r="62" spans="1:17" s="121" customFormat="1" ht="81.75" customHeight="1">
      <c r="A62" s="114" t="s">
        <v>152</v>
      </c>
      <c r="B62" s="114" t="s">
        <v>151</v>
      </c>
      <c r="C62" s="120" t="s">
        <v>150</v>
      </c>
      <c r="D62" s="115" t="s">
        <v>349</v>
      </c>
      <c r="E62" s="116">
        <f t="shared" si="3"/>
        <v>33961561.16</v>
      </c>
      <c r="F62" s="160">
        <f>F63+F64+F66+F67+F68+F69+F72+F65+F71</f>
        <v>33961561.16</v>
      </c>
      <c r="G62" s="160">
        <f>G63+G64+G66+G67+G68+G69+G72+G65+G71</f>
        <v>24141231.16</v>
      </c>
      <c r="H62" s="160">
        <f>H63+H64+H66+H67+H68+H69+H72+H65+H71</f>
        <v>3408500</v>
      </c>
      <c r="I62" s="160">
        <f>I63+I64+I66+I67+I68+I69+I72+I65+I71</f>
        <v>0</v>
      </c>
      <c r="J62" s="116">
        <f aca="true" t="shared" si="10" ref="J62:P62">J63+J64+J66+J67+J68+J69+J72+J70+J71</f>
        <v>607155</v>
      </c>
      <c r="K62" s="160">
        <f t="shared" si="10"/>
        <v>388455</v>
      </c>
      <c r="L62" s="160">
        <f t="shared" si="10"/>
        <v>388455</v>
      </c>
      <c r="M62" s="160">
        <f t="shared" si="10"/>
        <v>188700</v>
      </c>
      <c r="N62" s="160">
        <f t="shared" si="10"/>
        <v>0</v>
      </c>
      <c r="O62" s="160">
        <f t="shared" si="10"/>
        <v>0</v>
      </c>
      <c r="P62" s="160">
        <f t="shared" si="10"/>
        <v>418455</v>
      </c>
      <c r="Q62" s="116">
        <f t="shared" si="7"/>
        <v>34568716.16</v>
      </c>
    </row>
    <row r="63" spans="1:17" s="121" customFormat="1" ht="120" customHeight="1">
      <c r="A63" s="31"/>
      <c r="B63" s="31"/>
      <c r="C63" s="33"/>
      <c r="D63" s="124" t="s">
        <v>350</v>
      </c>
      <c r="E63" s="202">
        <f t="shared" si="3"/>
        <v>12191804</v>
      </c>
      <c r="F63" s="28">
        <v>12191804</v>
      </c>
      <c r="G63" s="28">
        <v>6300584</v>
      </c>
      <c r="H63" s="28">
        <v>3408500</v>
      </c>
      <c r="I63" s="28">
        <v>0</v>
      </c>
      <c r="J63" s="28">
        <v>218700</v>
      </c>
      <c r="K63" s="102">
        <v>0</v>
      </c>
      <c r="L63" s="102">
        <v>0</v>
      </c>
      <c r="M63" s="28">
        <v>188700</v>
      </c>
      <c r="N63" s="28">
        <v>0</v>
      </c>
      <c r="O63" s="28">
        <v>0</v>
      </c>
      <c r="P63" s="28">
        <v>30000</v>
      </c>
      <c r="Q63" s="32">
        <f aca="true" t="shared" si="11" ref="Q63:Q72">E63+J63</f>
        <v>12410504</v>
      </c>
    </row>
    <row r="64" spans="1:17" s="121" customFormat="1" ht="161.25" customHeight="1">
      <c r="A64" s="31"/>
      <c r="B64" s="31"/>
      <c r="C64" s="33"/>
      <c r="D64" s="125" t="s">
        <v>351</v>
      </c>
      <c r="E64" s="202">
        <f t="shared" si="3"/>
        <v>45000</v>
      </c>
      <c r="F64" s="28">
        <v>45000</v>
      </c>
      <c r="G64" s="28">
        <v>34780</v>
      </c>
      <c r="H64" s="28">
        <v>0</v>
      </c>
      <c r="I64" s="28">
        <v>0</v>
      </c>
      <c r="J64" s="28">
        <v>18600</v>
      </c>
      <c r="K64" s="102">
        <v>18600</v>
      </c>
      <c r="L64" s="102">
        <v>18600</v>
      </c>
      <c r="M64" s="28">
        <v>0</v>
      </c>
      <c r="N64" s="28">
        <v>0</v>
      </c>
      <c r="O64" s="28">
        <v>0</v>
      </c>
      <c r="P64" s="28">
        <v>18600</v>
      </c>
      <c r="Q64" s="32">
        <f t="shared" si="11"/>
        <v>63600</v>
      </c>
    </row>
    <row r="65" spans="1:17" s="121" customFormat="1" ht="161.25" customHeight="1">
      <c r="A65" s="31"/>
      <c r="B65" s="31"/>
      <c r="C65" s="33"/>
      <c r="D65" s="125" t="s">
        <v>381</v>
      </c>
      <c r="E65" s="202">
        <f t="shared" si="3"/>
        <v>13197.05</v>
      </c>
      <c r="F65" s="28">
        <v>13197.05</v>
      </c>
      <c r="G65" s="28">
        <v>10767.05</v>
      </c>
      <c r="H65" s="28">
        <v>0</v>
      </c>
      <c r="I65" s="28">
        <v>0</v>
      </c>
      <c r="J65" s="28">
        <v>0</v>
      </c>
      <c r="K65" s="102">
        <v>0</v>
      </c>
      <c r="L65" s="102">
        <v>0</v>
      </c>
      <c r="M65" s="28">
        <v>0</v>
      </c>
      <c r="N65" s="28">
        <v>0</v>
      </c>
      <c r="O65" s="28">
        <v>0</v>
      </c>
      <c r="P65" s="28">
        <v>0</v>
      </c>
      <c r="Q65" s="32">
        <f t="shared" si="11"/>
        <v>13197.05</v>
      </c>
    </row>
    <row r="66" spans="1:17" s="121" customFormat="1" ht="118.5" customHeight="1">
      <c r="A66" s="31"/>
      <c r="B66" s="31"/>
      <c r="C66" s="33"/>
      <c r="D66" s="125" t="s">
        <v>352</v>
      </c>
      <c r="E66" s="202">
        <f t="shared" si="3"/>
        <v>21536900</v>
      </c>
      <c r="F66" s="28">
        <v>21536900</v>
      </c>
      <c r="G66" s="28">
        <v>17652040</v>
      </c>
      <c r="H66" s="28">
        <v>0</v>
      </c>
      <c r="I66" s="28">
        <v>0</v>
      </c>
      <c r="J66" s="28">
        <v>0</v>
      </c>
      <c r="K66" s="102">
        <v>0</v>
      </c>
      <c r="L66" s="102">
        <v>0</v>
      </c>
      <c r="M66" s="28">
        <v>0</v>
      </c>
      <c r="N66" s="28">
        <v>0</v>
      </c>
      <c r="O66" s="28">
        <v>0</v>
      </c>
      <c r="P66" s="28">
        <v>0</v>
      </c>
      <c r="Q66" s="32">
        <f t="shared" si="11"/>
        <v>21536900</v>
      </c>
    </row>
    <row r="67" spans="1:17" s="121" customFormat="1" ht="115.5" customHeight="1">
      <c r="A67" s="31"/>
      <c r="B67" s="31"/>
      <c r="C67" s="33"/>
      <c r="D67" s="124" t="s">
        <v>400</v>
      </c>
      <c r="E67" s="202">
        <f t="shared" si="3"/>
        <v>0</v>
      </c>
      <c r="F67" s="28">
        <v>0</v>
      </c>
      <c r="G67" s="28">
        <v>0</v>
      </c>
      <c r="H67" s="28">
        <v>0</v>
      </c>
      <c r="I67" s="28">
        <v>0</v>
      </c>
      <c r="J67" s="28">
        <v>336225</v>
      </c>
      <c r="K67" s="28">
        <v>336225</v>
      </c>
      <c r="L67" s="28">
        <v>336225</v>
      </c>
      <c r="M67" s="28">
        <v>0</v>
      </c>
      <c r="N67" s="28">
        <v>0</v>
      </c>
      <c r="O67" s="28">
        <v>0</v>
      </c>
      <c r="P67" s="28">
        <v>336225</v>
      </c>
      <c r="Q67" s="32">
        <f t="shared" si="11"/>
        <v>336225</v>
      </c>
    </row>
    <row r="68" spans="1:17" s="121" customFormat="1" ht="117.75" customHeight="1">
      <c r="A68" s="31"/>
      <c r="B68" s="31"/>
      <c r="C68" s="33"/>
      <c r="D68" s="124" t="s">
        <v>401</v>
      </c>
      <c r="E68" s="202">
        <f t="shared" si="3"/>
        <v>0</v>
      </c>
      <c r="F68" s="28">
        <v>0</v>
      </c>
      <c r="G68" s="28">
        <v>0</v>
      </c>
      <c r="H68" s="28">
        <v>0</v>
      </c>
      <c r="I68" s="28">
        <v>0</v>
      </c>
      <c r="J68" s="28">
        <v>33630</v>
      </c>
      <c r="K68" s="28">
        <v>33630</v>
      </c>
      <c r="L68" s="28">
        <v>33630</v>
      </c>
      <c r="M68" s="28">
        <v>0</v>
      </c>
      <c r="N68" s="28">
        <v>0</v>
      </c>
      <c r="O68" s="28">
        <v>0</v>
      </c>
      <c r="P68" s="28">
        <v>33630</v>
      </c>
      <c r="Q68" s="32">
        <f t="shared" si="11"/>
        <v>33630</v>
      </c>
    </row>
    <row r="69" spans="1:17" s="121" customFormat="1" ht="164.25" customHeight="1" hidden="1">
      <c r="A69" s="31"/>
      <c r="B69" s="31"/>
      <c r="C69" s="33"/>
      <c r="D69" s="125" t="s">
        <v>291</v>
      </c>
      <c r="E69" s="202">
        <f t="shared" si="3"/>
        <v>0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2">
        <f t="shared" si="11"/>
        <v>0</v>
      </c>
    </row>
    <row r="70" spans="1:17" s="121" customFormat="1" ht="177.75" customHeight="1" hidden="1">
      <c r="A70" s="31"/>
      <c r="B70" s="31"/>
      <c r="C70" s="33"/>
      <c r="D70" s="125" t="s">
        <v>292</v>
      </c>
      <c r="E70" s="202">
        <f t="shared" si="3"/>
        <v>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2">
        <f t="shared" si="11"/>
        <v>0</v>
      </c>
    </row>
    <row r="71" spans="1:17" s="121" customFormat="1" ht="150.75" customHeight="1">
      <c r="A71" s="31"/>
      <c r="B71" s="31"/>
      <c r="C71" s="33"/>
      <c r="D71" s="124" t="s">
        <v>402</v>
      </c>
      <c r="E71" s="202">
        <f t="shared" si="3"/>
        <v>174660.11</v>
      </c>
      <c r="F71" s="28">
        <v>174660.11</v>
      </c>
      <c r="G71" s="28">
        <v>143060.11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32">
        <f t="shared" si="11"/>
        <v>174660.11</v>
      </c>
    </row>
    <row r="72" spans="1:17" s="121" customFormat="1" ht="144" customHeight="1" hidden="1">
      <c r="A72" s="31"/>
      <c r="B72" s="31"/>
      <c r="C72" s="33"/>
      <c r="D72" s="125" t="s">
        <v>294</v>
      </c>
      <c r="E72" s="202">
        <f t="shared" si="3"/>
        <v>0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2">
        <f t="shared" si="11"/>
        <v>0</v>
      </c>
    </row>
    <row r="73" spans="1:17" s="121" customFormat="1" ht="65.25" customHeight="1">
      <c r="A73" s="114" t="s">
        <v>149</v>
      </c>
      <c r="B73" s="114" t="s">
        <v>15</v>
      </c>
      <c r="C73" s="120" t="s">
        <v>129</v>
      </c>
      <c r="D73" s="115" t="s">
        <v>353</v>
      </c>
      <c r="E73" s="116">
        <f t="shared" si="3"/>
        <v>1152290</v>
      </c>
      <c r="F73" s="117">
        <v>1152290</v>
      </c>
      <c r="G73" s="117">
        <v>816700</v>
      </c>
      <c r="H73" s="117">
        <v>91000</v>
      </c>
      <c r="I73" s="117">
        <v>0</v>
      </c>
      <c r="J73" s="116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0</v>
      </c>
      <c r="Q73" s="116">
        <f aca="true" t="shared" si="12" ref="Q73:Q79">E73+J73</f>
        <v>1152290</v>
      </c>
    </row>
    <row r="74" spans="1:17" s="121" customFormat="1" ht="39.75" customHeight="1">
      <c r="A74" s="114" t="s">
        <v>148</v>
      </c>
      <c r="B74" s="114" t="s">
        <v>147</v>
      </c>
      <c r="C74" s="120" t="s">
        <v>140</v>
      </c>
      <c r="D74" s="115" t="s">
        <v>146</v>
      </c>
      <c r="E74" s="116">
        <f t="shared" si="3"/>
        <v>764300</v>
      </c>
      <c r="F74" s="117">
        <v>764300</v>
      </c>
      <c r="G74" s="117">
        <v>595600</v>
      </c>
      <c r="H74" s="117">
        <v>25000</v>
      </c>
      <c r="I74" s="117">
        <v>0</v>
      </c>
      <c r="J74" s="116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  <c r="Q74" s="116">
        <f t="shared" si="12"/>
        <v>764300</v>
      </c>
    </row>
    <row r="75" spans="1:17" s="121" customFormat="1" ht="36" customHeight="1">
      <c r="A75" s="114" t="s">
        <v>145</v>
      </c>
      <c r="B75" s="114" t="s">
        <v>144</v>
      </c>
      <c r="C75" s="120" t="s">
        <v>140</v>
      </c>
      <c r="D75" s="115" t="s">
        <v>143</v>
      </c>
      <c r="E75" s="116">
        <f t="shared" si="3"/>
        <v>3285500</v>
      </c>
      <c r="F75" s="117">
        <v>3285500</v>
      </c>
      <c r="G75" s="117">
        <v>1765600</v>
      </c>
      <c r="H75" s="117">
        <v>13500</v>
      </c>
      <c r="I75" s="117">
        <v>0</v>
      </c>
      <c r="J75" s="116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17">
        <v>0</v>
      </c>
      <c r="Q75" s="116">
        <f t="shared" si="12"/>
        <v>3285500</v>
      </c>
    </row>
    <row r="76" spans="1:17" s="121" customFormat="1" ht="31.5" customHeight="1">
      <c r="A76" s="114" t="s">
        <v>142</v>
      </c>
      <c r="B76" s="114" t="s">
        <v>141</v>
      </c>
      <c r="C76" s="120" t="s">
        <v>140</v>
      </c>
      <c r="D76" s="115" t="s">
        <v>139</v>
      </c>
      <c r="E76" s="116">
        <f t="shared" si="3"/>
        <v>1810</v>
      </c>
      <c r="F76" s="117">
        <v>1810</v>
      </c>
      <c r="G76" s="117">
        <v>0</v>
      </c>
      <c r="H76" s="117">
        <v>0</v>
      </c>
      <c r="I76" s="117">
        <v>0</v>
      </c>
      <c r="J76" s="116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0</v>
      </c>
      <c r="Q76" s="116">
        <f t="shared" si="12"/>
        <v>1810</v>
      </c>
    </row>
    <row r="77" spans="1:17" s="121" customFormat="1" ht="48" customHeight="1">
      <c r="A77" s="114" t="s">
        <v>138</v>
      </c>
      <c r="B77" s="114" t="s">
        <v>87</v>
      </c>
      <c r="C77" s="120" t="s">
        <v>18</v>
      </c>
      <c r="D77" s="115" t="s">
        <v>86</v>
      </c>
      <c r="E77" s="116">
        <f t="shared" si="3"/>
        <v>40000</v>
      </c>
      <c r="F77" s="117">
        <v>40000</v>
      </c>
      <c r="G77" s="117">
        <v>0</v>
      </c>
      <c r="H77" s="117">
        <v>0</v>
      </c>
      <c r="I77" s="117">
        <v>0</v>
      </c>
      <c r="J77" s="116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6">
        <f t="shared" si="12"/>
        <v>40000</v>
      </c>
    </row>
    <row r="78" spans="1:17" s="121" customFormat="1" ht="48" customHeight="1">
      <c r="A78" s="114" t="s">
        <v>327</v>
      </c>
      <c r="B78" s="114" t="s">
        <v>343</v>
      </c>
      <c r="C78" s="120" t="s">
        <v>18</v>
      </c>
      <c r="D78" s="115" t="s">
        <v>328</v>
      </c>
      <c r="E78" s="116">
        <f t="shared" si="3"/>
        <v>10000</v>
      </c>
      <c r="F78" s="117">
        <v>10000</v>
      </c>
      <c r="G78" s="117">
        <v>0</v>
      </c>
      <c r="H78" s="117">
        <v>0</v>
      </c>
      <c r="I78" s="117">
        <v>0</v>
      </c>
      <c r="J78" s="116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6">
        <f>E78+J78</f>
        <v>10000</v>
      </c>
    </row>
    <row r="79" spans="1:17" s="121" customFormat="1" ht="32.25" customHeight="1">
      <c r="A79" s="242" t="s">
        <v>376</v>
      </c>
      <c r="B79" s="242" t="s">
        <v>377</v>
      </c>
      <c r="C79" s="268" t="s">
        <v>233</v>
      </c>
      <c r="D79" s="269" t="s">
        <v>378</v>
      </c>
      <c r="E79" s="116">
        <v>0</v>
      </c>
      <c r="F79" s="117">
        <v>0</v>
      </c>
      <c r="G79" s="117">
        <v>0</v>
      </c>
      <c r="H79" s="117">
        <v>0</v>
      </c>
      <c r="I79" s="117">
        <v>0</v>
      </c>
      <c r="J79" s="116">
        <v>80000</v>
      </c>
      <c r="K79" s="117">
        <v>80000</v>
      </c>
      <c r="L79" s="117">
        <v>30000</v>
      </c>
      <c r="M79" s="117">
        <v>0</v>
      </c>
      <c r="N79" s="117">
        <v>0</v>
      </c>
      <c r="O79" s="117">
        <v>0</v>
      </c>
      <c r="P79" s="117">
        <v>80000</v>
      </c>
      <c r="Q79" s="116">
        <f t="shared" si="12"/>
        <v>80000</v>
      </c>
    </row>
    <row r="80" spans="1:17" s="121" customFormat="1" ht="36" customHeight="1">
      <c r="A80" s="114" t="s">
        <v>230</v>
      </c>
      <c r="B80" s="114" t="s">
        <v>229</v>
      </c>
      <c r="C80" s="120" t="s">
        <v>162</v>
      </c>
      <c r="D80" s="115" t="s">
        <v>228</v>
      </c>
      <c r="E80" s="116">
        <f>F80</f>
        <v>0</v>
      </c>
      <c r="F80" s="117">
        <v>0</v>
      </c>
      <c r="G80" s="117">
        <v>0</v>
      </c>
      <c r="H80" s="117">
        <v>0</v>
      </c>
      <c r="I80" s="117">
        <v>0</v>
      </c>
      <c r="J80" s="116">
        <f>J81+J82+J83</f>
        <v>1169964</v>
      </c>
      <c r="K80" s="165">
        <f aca="true" t="shared" si="13" ref="K80:P80">K81+K82+K83</f>
        <v>1169964</v>
      </c>
      <c r="L80" s="165">
        <f t="shared" si="13"/>
        <v>1169964</v>
      </c>
      <c r="M80" s="165">
        <f t="shared" si="13"/>
        <v>0</v>
      </c>
      <c r="N80" s="165">
        <f t="shared" si="13"/>
        <v>0</v>
      </c>
      <c r="O80" s="165">
        <f t="shared" si="13"/>
        <v>0</v>
      </c>
      <c r="P80" s="165">
        <f t="shared" si="13"/>
        <v>1169964</v>
      </c>
      <c r="Q80" s="116">
        <f>E80+J80</f>
        <v>1169964</v>
      </c>
    </row>
    <row r="81" spans="1:17" s="121" customFormat="1" ht="119.25" customHeight="1">
      <c r="A81" s="114"/>
      <c r="B81" s="114"/>
      <c r="C81" s="120"/>
      <c r="D81" s="122" t="s">
        <v>374</v>
      </c>
      <c r="E81" s="202">
        <f t="shared" si="3"/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v>1169964</v>
      </c>
      <c r="K81" s="123">
        <v>1169964</v>
      </c>
      <c r="L81" s="123">
        <v>1169964</v>
      </c>
      <c r="M81" s="123">
        <v>0</v>
      </c>
      <c r="N81" s="123">
        <v>0</v>
      </c>
      <c r="O81" s="123">
        <v>0</v>
      </c>
      <c r="P81" s="123">
        <v>1169964</v>
      </c>
      <c r="Q81" s="116">
        <f>E81+J81</f>
        <v>1169964</v>
      </c>
    </row>
    <row r="82" spans="1:17" s="121" customFormat="1" ht="96.75" customHeight="1" hidden="1">
      <c r="A82" s="114"/>
      <c r="B82" s="114"/>
      <c r="C82" s="120"/>
      <c r="D82" s="122" t="s">
        <v>255</v>
      </c>
      <c r="E82" s="202">
        <f t="shared" si="3"/>
        <v>0</v>
      </c>
      <c r="F82" s="123">
        <v>0</v>
      </c>
      <c r="G82" s="123">
        <v>0</v>
      </c>
      <c r="H82" s="123">
        <v>0</v>
      </c>
      <c r="I82" s="123">
        <v>0</v>
      </c>
      <c r="J82" s="123"/>
      <c r="K82" s="123"/>
      <c r="L82" s="123"/>
      <c r="M82" s="123"/>
      <c r="N82" s="123"/>
      <c r="O82" s="123"/>
      <c r="P82" s="123"/>
      <c r="Q82" s="116">
        <f>E82+J82</f>
        <v>0</v>
      </c>
    </row>
    <row r="83" spans="1:17" s="121" customFormat="1" ht="112.5" customHeight="1" hidden="1">
      <c r="A83" s="114"/>
      <c r="B83" s="114"/>
      <c r="C83" s="120"/>
      <c r="D83" s="122" t="s">
        <v>375</v>
      </c>
      <c r="E83" s="202">
        <f t="shared" si="3"/>
        <v>0</v>
      </c>
      <c r="F83" s="123">
        <v>0</v>
      </c>
      <c r="G83" s="123">
        <v>0</v>
      </c>
      <c r="H83" s="123">
        <v>0</v>
      </c>
      <c r="I83" s="123">
        <v>0</v>
      </c>
      <c r="J83" s="123"/>
      <c r="K83" s="123"/>
      <c r="L83" s="123"/>
      <c r="M83" s="123"/>
      <c r="N83" s="123"/>
      <c r="O83" s="123"/>
      <c r="P83" s="123"/>
      <c r="Q83" s="116">
        <f>E83+J83</f>
        <v>0</v>
      </c>
    </row>
    <row r="84" spans="1:17" s="127" customFormat="1" ht="36" customHeight="1">
      <c r="A84" s="128" t="s">
        <v>137</v>
      </c>
      <c r="B84" s="129"/>
      <c r="C84" s="130"/>
      <c r="D84" s="131" t="s">
        <v>135</v>
      </c>
      <c r="E84" s="240">
        <f t="shared" si="3"/>
        <v>6697950</v>
      </c>
      <c r="F84" s="132">
        <f>F86+F87+F88+F89+F90</f>
        <v>6697950</v>
      </c>
      <c r="G84" s="132">
        <f>G86+G87+G88+G89+G90</f>
        <v>4807000</v>
      </c>
      <c r="H84" s="132">
        <f>H86+H87+H88+H89+H90</f>
        <v>476650</v>
      </c>
      <c r="I84" s="132">
        <f>I86+I87+I88+I89+I90</f>
        <v>0</v>
      </c>
      <c r="J84" s="132">
        <f aca="true" t="shared" si="14" ref="J84:P84">J86+J87+J88+J89+J90+J91</f>
        <v>80000</v>
      </c>
      <c r="K84" s="132">
        <f t="shared" si="14"/>
        <v>0</v>
      </c>
      <c r="L84" s="132">
        <f t="shared" si="14"/>
        <v>0</v>
      </c>
      <c r="M84" s="132">
        <f t="shared" si="14"/>
        <v>80000</v>
      </c>
      <c r="N84" s="132">
        <f t="shared" si="14"/>
        <v>21100</v>
      </c>
      <c r="O84" s="132">
        <f t="shared" si="14"/>
        <v>2000</v>
      </c>
      <c r="P84" s="132">
        <f t="shared" si="14"/>
        <v>0</v>
      </c>
      <c r="Q84" s="132">
        <f aca="true" t="shared" si="15" ref="Q84:Q94">E84+J84</f>
        <v>6777950</v>
      </c>
    </row>
    <row r="85" spans="1:17" s="127" customFormat="1" ht="36.75" customHeight="1">
      <c r="A85" s="128" t="s">
        <v>136</v>
      </c>
      <c r="B85" s="129"/>
      <c r="C85" s="130"/>
      <c r="D85" s="131" t="s">
        <v>135</v>
      </c>
      <c r="E85" s="240">
        <f t="shared" si="3"/>
        <v>6697950</v>
      </c>
      <c r="F85" s="132">
        <f aca="true" t="shared" si="16" ref="F85:P85">F84</f>
        <v>6697950</v>
      </c>
      <c r="G85" s="132">
        <f t="shared" si="16"/>
        <v>4807000</v>
      </c>
      <c r="H85" s="132">
        <f t="shared" si="16"/>
        <v>476650</v>
      </c>
      <c r="I85" s="132">
        <f t="shared" si="16"/>
        <v>0</v>
      </c>
      <c r="J85" s="132">
        <f t="shared" si="16"/>
        <v>80000</v>
      </c>
      <c r="K85" s="132">
        <f t="shared" si="16"/>
        <v>0</v>
      </c>
      <c r="L85" s="132">
        <f t="shared" si="16"/>
        <v>0</v>
      </c>
      <c r="M85" s="132">
        <f t="shared" si="16"/>
        <v>80000</v>
      </c>
      <c r="N85" s="132">
        <f t="shared" si="16"/>
        <v>21100</v>
      </c>
      <c r="O85" s="132">
        <f t="shared" si="16"/>
        <v>2000</v>
      </c>
      <c r="P85" s="132">
        <f t="shared" si="16"/>
        <v>0</v>
      </c>
      <c r="Q85" s="132">
        <f t="shared" si="15"/>
        <v>6777950</v>
      </c>
    </row>
    <row r="86" spans="1:17" s="121" customFormat="1" ht="82.5" customHeight="1">
      <c r="A86" s="114" t="s">
        <v>134</v>
      </c>
      <c r="B86" s="114" t="s">
        <v>133</v>
      </c>
      <c r="C86" s="120" t="s">
        <v>32</v>
      </c>
      <c r="D86" s="115" t="s">
        <v>132</v>
      </c>
      <c r="E86" s="116">
        <f t="shared" si="3"/>
        <v>340050</v>
      </c>
      <c r="F86" s="117">
        <v>340050</v>
      </c>
      <c r="G86" s="117">
        <v>269300</v>
      </c>
      <c r="H86" s="117">
        <v>0</v>
      </c>
      <c r="I86" s="117">
        <v>0</v>
      </c>
      <c r="J86" s="116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7">
        <v>0</v>
      </c>
      <c r="Q86" s="116">
        <f t="shared" si="15"/>
        <v>340050</v>
      </c>
    </row>
    <row r="87" spans="1:17" s="121" customFormat="1" ht="34.5" customHeight="1">
      <c r="A87" s="114" t="s">
        <v>131</v>
      </c>
      <c r="B87" s="114" t="s">
        <v>130</v>
      </c>
      <c r="C87" s="120" t="s">
        <v>129</v>
      </c>
      <c r="D87" s="115" t="s">
        <v>354</v>
      </c>
      <c r="E87" s="116">
        <f t="shared" si="3"/>
        <v>889000</v>
      </c>
      <c r="F87" s="117">
        <v>889000</v>
      </c>
      <c r="G87" s="117">
        <v>647400</v>
      </c>
      <c r="H87" s="117">
        <v>89300</v>
      </c>
      <c r="I87" s="117">
        <v>0</v>
      </c>
      <c r="J87" s="116">
        <v>50000</v>
      </c>
      <c r="K87" s="117">
        <v>0</v>
      </c>
      <c r="L87" s="117">
        <v>0</v>
      </c>
      <c r="M87" s="117">
        <v>50000</v>
      </c>
      <c r="N87" s="117">
        <v>19500</v>
      </c>
      <c r="O87" s="117">
        <v>0</v>
      </c>
      <c r="P87" s="117">
        <v>0</v>
      </c>
      <c r="Q87" s="116">
        <f t="shared" si="15"/>
        <v>939000</v>
      </c>
    </row>
    <row r="88" spans="1:17" s="121" customFormat="1" ht="30.75" customHeight="1">
      <c r="A88" s="114" t="s">
        <v>128</v>
      </c>
      <c r="B88" s="114" t="s">
        <v>127</v>
      </c>
      <c r="C88" s="120" t="s">
        <v>126</v>
      </c>
      <c r="D88" s="115" t="s">
        <v>125</v>
      </c>
      <c r="E88" s="116">
        <f t="shared" si="3"/>
        <v>1659050</v>
      </c>
      <c r="F88" s="117">
        <v>1659050</v>
      </c>
      <c r="G88" s="117">
        <v>1205400</v>
      </c>
      <c r="H88" s="117">
        <v>115550</v>
      </c>
      <c r="I88" s="117">
        <v>0</v>
      </c>
      <c r="J88" s="116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16">
        <f t="shared" si="15"/>
        <v>1659050</v>
      </c>
    </row>
    <row r="89" spans="1:17" s="121" customFormat="1" ht="63.75" customHeight="1">
      <c r="A89" s="114" t="s">
        <v>124</v>
      </c>
      <c r="B89" s="114" t="s">
        <v>90</v>
      </c>
      <c r="C89" s="120" t="s">
        <v>89</v>
      </c>
      <c r="D89" s="115" t="s">
        <v>88</v>
      </c>
      <c r="E89" s="116">
        <f t="shared" si="3"/>
        <v>3506400</v>
      </c>
      <c r="F89" s="117">
        <v>3506400</v>
      </c>
      <c r="G89" s="117">
        <v>2447800</v>
      </c>
      <c r="H89" s="117">
        <v>271800</v>
      </c>
      <c r="I89" s="117">
        <v>0</v>
      </c>
      <c r="J89" s="116">
        <v>30000</v>
      </c>
      <c r="K89" s="117">
        <v>0</v>
      </c>
      <c r="L89" s="117">
        <v>0</v>
      </c>
      <c r="M89" s="117">
        <v>30000</v>
      </c>
      <c r="N89" s="117">
        <v>1600</v>
      </c>
      <c r="O89" s="117">
        <v>2000</v>
      </c>
      <c r="P89" s="117">
        <v>0</v>
      </c>
      <c r="Q89" s="116">
        <f t="shared" si="15"/>
        <v>3536400</v>
      </c>
    </row>
    <row r="90" spans="1:17" s="121" customFormat="1" ht="48" customHeight="1">
      <c r="A90" s="114" t="s">
        <v>123</v>
      </c>
      <c r="B90" s="114" t="s">
        <v>122</v>
      </c>
      <c r="C90" s="120" t="s">
        <v>121</v>
      </c>
      <c r="D90" s="115" t="s">
        <v>120</v>
      </c>
      <c r="E90" s="116">
        <f t="shared" si="3"/>
        <v>303450</v>
      </c>
      <c r="F90" s="117">
        <v>303450</v>
      </c>
      <c r="G90" s="117">
        <v>237100</v>
      </c>
      <c r="H90" s="117">
        <v>0</v>
      </c>
      <c r="I90" s="117">
        <v>0</v>
      </c>
      <c r="J90" s="116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7">
        <v>0</v>
      </c>
      <c r="Q90" s="116">
        <f>E90+J90</f>
        <v>303450</v>
      </c>
    </row>
    <row r="91" spans="1:17" s="121" customFormat="1" ht="81.75" customHeight="1" hidden="1">
      <c r="A91" s="114" t="s">
        <v>293</v>
      </c>
      <c r="B91" s="114" t="s">
        <v>229</v>
      </c>
      <c r="C91" s="120" t="s">
        <v>162</v>
      </c>
      <c r="D91" s="115" t="s">
        <v>228</v>
      </c>
      <c r="E91" s="116">
        <f>F91</f>
        <v>0</v>
      </c>
      <c r="F91" s="117">
        <v>0</v>
      </c>
      <c r="G91" s="117">
        <v>0</v>
      </c>
      <c r="H91" s="117">
        <v>0</v>
      </c>
      <c r="I91" s="117">
        <v>0</v>
      </c>
      <c r="J91" s="116">
        <f aca="true" t="shared" si="17" ref="J91:P91">J93+J92</f>
        <v>0</v>
      </c>
      <c r="K91" s="117">
        <f t="shared" si="17"/>
        <v>0</v>
      </c>
      <c r="L91" s="117">
        <f t="shared" si="17"/>
        <v>0</v>
      </c>
      <c r="M91" s="117">
        <f t="shared" si="17"/>
        <v>0</v>
      </c>
      <c r="N91" s="117">
        <f t="shared" si="17"/>
        <v>0</v>
      </c>
      <c r="O91" s="117">
        <f t="shared" si="17"/>
        <v>0</v>
      </c>
      <c r="P91" s="117">
        <f t="shared" si="17"/>
        <v>0</v>
      </c>
      <c r="Q91" s="116">
        <f>E91+J91</f>
        <v>0</v>
      </c>
    </row>
    <row r="92" spans="1:17" s="121" customFormat="1" ht="119.25" customHeight="1" hidden="1">
      <c r="A92" s="114"/>
      <c r="B92" s="114"/>
      <c r="C92" s="120"/>
      <c r="D92" s="122" t="s">
        <v>295</v>
      </c>
      <c r="E92" s="202">
        <f>F92</f>
        <v>0</v>
      </c>
      <c r="F92" s="123">
        <v>0</v>
      </c>
      <c r="G92" s="123">
        <v>0</v>
      </c>
      <c r="H92" s="123">
        <v>0</v>
      </c>
      <c r="I92" s="123">
        <v>0</v>
      </c>
      <c r="J92" s="123"/>
      <c r="K92" s="123"/>
      <c r="L92" s="123"/>
      <c r="M92" s="123"/>
      <c r="N92" s="123"/>
      <c r="O92" s="123"/>
      <c r="P92" s="123"/>
      <c r="Q92" s="116">
        <f>E92+J92</f>
        <v>0</v>
      </c>
    </row>
    <row r="93" spans="1:17" s="121" customFormat="1" ht="100.5" customHeight="1" hidden="1">
      <c r="A93" s="114"/>
      <c r="B93" s="114"/>
      <c r="C93" s="120"/>
      <c r="D93" s="122" t="s">
        <v>255</v>
      </c>
      <c r="E93" s="202">
        <f>F93</f>
        <v>0</v>
      </c>
      <c r="F93" s="123">
        <v>0</v>
      </c>
      <c r="G93" s="123">
        <v>0</v>
      </c>
      <c r="H93" s="123">
        <v>0</v>
      </c>
      <c r="I93" s="123">
        <v>0</v>
      </c>
      <c r="J93" s="123"/>
      <c r="K93" s="123"/>
      <c r="L93" s="123"/>
      <c r="M93" s="123"/>
      <c r="N93" s="123"/>
      <c r="O93" s="123"/>
      <c r="P93" s="123"/>
      <c r="Q93" s="116">
        <f>E93+J93</f>
        <v>0</v>
      </c>
    </row>
    <row r="94" spans="1:17" s="110" customFormat="1" ht="16.5">
      <c r="A94" s="129" t="s">
        <v>224</v>
      </c>
      <c r="B94" s="129" t="s">
        <v>224</v>
      </c>
      <c r="C94" s="130" t="s">
        <v>224</v>
      </c>
      <c r="D94" s="132" t="s">
        <v>318</v>
      </c>
      <c r="E94" s="132">
        <f aca="true" t="shared" si="18" ref="E94:P94">E15+E58+E84</f>
        <v>88521749.21000001</v>
      </c>
      <c r="F94" s="132">
        <f t="shared" si="18"/>
        <v>87821749.21000001</v>
      </c>
      <c r="G94" s="132">
        <f t="shared" si="18"/>
        <v>48780180.91</v>
      </c>
      <c r="H94" s="132">
        <f t="shared" si="18"/>
        <v>6256324.88</v>
      </c>
      <c r="I94" s="132">
        <f t="shared" si="18"/>
        <v>700000</v>
      </c>
      <c r="J94" s="132">
        <f t="shared" si="18"/>
        <v>4138747.17</v>
      </c>
      <c r="K94" s="132">
        <f t="shared" si="18"/>
        <v>2946714</v>
      </c>
      <c r="L94" s="132">
        <f t="shared" si="18"/>
        <v>2059229</v>
      </c>
      <c r="M94" s="132">
        <f t="shared" si="18"/>
        <v>1162033.17</v>
      </c>
      <c r="N94" s="132">
        <f t="shared" si="18"/>
        <v>127400</v>
      </c>
      <c r="O94" s="132">
        <f t="shared" si="18"/>
        <v>229850</v>
      </c>
      <c r="P94" s="132">
        <f t="shared" si="18"/>
        <v>2976714</v>
      </c>
      <c r="Q94" s="132">
        <f t="shared" si="15"/>
        <v>92660496.38000001</v>
      </c>
    </row>
    <row r="95" s="110" customFormat="1" ht="15.75"/>
    <row r="96" s="110" customFormat="1" ht="15.75">
      <c r="L96" s="174"/>
    </row>
    <row r="97" spans="2:12" s="110" customFormat="1" ht="34.5" customHeight="1">
      <c r="B97" s="351" t="s">
        <v>432</v>
      </c>
      <c r="C97" s="239"/>
      <c r="D97" s="239"/>
      <c r="F97" s="239"/>
      <c r="G97" s="346"/>
      <c r="H97" s="346"/>
      <c r="I97" s="30"/>
      <c r="J97" s="351" t="s">
        <v>433</v>
      </c>
      <c r="K97" s="350"/>
      <c r="L97" s="350"/>
    </row>
    <row r="98" spans="2:8" ht="18.75">
      <c r="B98" s="349"/>
      <c r="C98" s="348"/>
      <c r="D98" s="348"/>
      <c r="E98" s="1"/>
      <c r="F98" s="1"/>
      <c r="G98" s="1"/>
      <c r="H98" s="1"/>
    </row>
  </sheetData>
  <sheetProtection/>
  <mergeCells count="29">
    <mergeCell ref="N12:N13"/>
    <mergeCell ref="E10:I10"/>
    <mergeCell ref="K12:K13"/>
    <mergeCell ref="J10:P10"/>
    <mergeCell ref="M1:N1"/>
    <mergeCell ref="M2:Q2"/>
    <mergeCell ref="M3:P3"/>
    <mergeCell ref="D5:N5"/>
    <mergeCell ref="F11:F13"/>
    <mergeCell ref="A6:Q6"/>
    <mergeCell ref="Q10:Q13"/>
    <mergeCell ref="A8:B8"/>
    <mergeCell ref="P11:P13"/>
    <mergeCell ref="J11:J13"/>
    <mergeCell ref="E11:E13"/>
    <mergeCell ref="B10:B13"/>
    <mergeCell ref="A10:A13"/>
    <mergeCell ref="K11:L11"/>
    <mergeCell ref="A7:B7"/>
    <mergeCell ref="G11:H11"/>
    <mergeCell ref="L12:L13"/>
    <mergeCell ref="O12:O13"/>
    <mergeCell ref="C10:C13"/>
    <mergeCell ref="D10:D13"/>
    <mergeCell ref="G12:G13"/>
    <mergeCell ref="H12:H13"/>
    <mergeCell ref="M11:M13"/>
    <mergeCell ref="N11:O11"/>
    <mergeCell ref="I11:I13"/>
  </mergeCells>
  <printOptions/>
  <pageMargins left="0.1968503937007874" right="0.1968503937007874" top="0.67" bottom="0.1968503937007874" header="0" footer="0"/>
  <pageSetup fitToHeight="500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L2" sqref="L2:Q2"/>
    </sheetView>
  </sheetViews>
  <sheetFormatPr defaultColWidth="9.00390625" defaultRowHeight="12.75"/>
  <cols>
    <col min="1" max="3" width="12.00390625" style="223" customWidth="1"/>
    <col min="4" max="4" width="40.75390625" style="223" customWidth="1"/>
    <col min="5" max="5" width="12.375" style="223" customWidth="1"/>
    <col min="6" max="6" width="11.375" style="223" customWidth="1"/>
    <col min="7" max="7" width="9.375" style="223" bestFit="1" customWidth="1"/>
    <col min="8" max="8" width="11.375" style="223" customWidth="1"/>
    <col min="9" max="9" width="9.375" style="223" bestFit="1" customWidth="1"/>
    <col min="10" max="10" width="10.875" style="223" customWidth="1"/>
    <col min="11" max="11" width="9.375" style="223" bestFit="1" customWidth="1"/>
    <col min="12" max="12" width="11.00390625" style="223" customWidth="1"/>
    <col min="13" max="13" width="11.25390625" style="223" customWidth="1"/>
    <col min="14" max="14" width="11.625" style="223" customWidth="1"/>
    <col min="15" max="15" width="9.375" style="223" bestFit="1" customWidth="1"/>
    <col min="16" max="16" width="12.125" style="223" customWidth="1"/>
    <col min="17" max="16384" width="9.125" style="223" customWidth="1"/>
  </cols>
  <sheetData>
    <row r="1" spans="1:16" s="27" customFormat="1" ht="15.75">
      <c r="A1" s="27" t="s">
        <v>119</v>
      </c>
      <c r="L1" s="393" t="s">
        <v>177</v>
      </c>
      <c r="M1" s="393"/>
      <c r="N1" s="393"/>
      <c r="O1" s="206"/>
      <c r="P1" s="133"/>
    </row>
    <row r="2" spans="12:17" s="27" customFormat="1" ht="32.25" customHeight="1">
      <c r="L2" s="366" t="s">
        <v>436</v>
      </c>
      <c r="M2" s="366"/>
      <c r="N2" s="366"/>
      <c r="O2" s="366"/>
      <c r="P2" s="366"/>
      <c r="Q2" s="366"/>
    </row>
    <row r="3" spans="6:16" s="27" customFormat="1" ht="15.75">
      <c r="F3" s="162"/>
      <c r="L3" s="365">
        <v>44070</v>
      </c>
      <c r="M3" s="365"/>
      <c r="N3" s="365"/>
      <c r="O3" s="365"/>
      <c r="P3" s="206"/>
    </row>
    <row r="4" spans="12:16" s="27" customFormat="1" ht="16.5" customHeight="1">
      <c r="L4" s="366"/>
      <c r="M4" s="366"/>
      <c r="N4" s="366"/>
      <c r="O4" s="366"/>
      <c r="P4" s="366"/>
    </row>
    <row r="5" spans="13:14" s="27" customFormat="1" ht="13.5" customHeight="1">
      <c r="M5" s="393"/>
      <c r="N5" s="393"/>
    </row>
    <row r="6" spans="13:14" s="27" customFormat="1" ht="15.75">
      <c r="M6" s="206"/>
      <c r="N6" s="206"/>
    </row>
    <row r="7" spans="1:16" s="27" customFormat="1" ht="18.75">
      <c r="A7" s="396" t="s">
        <v>347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</row>
    <row r="8" spans="1:16" s="27" customFormat="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</row>
    <row r="9" spans="1:16" s="27" customFormat="1" ht="15.75">
      <c r="A9" s="375">
        <v>25530000000</v>
      </c>
      <c r="B9" s="375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s="27" customFormat="1" ht="15.75">
      <c r="A10" s="398" t="s">
        <v>299</v>
      </c>
      <c r="B10" s="398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</row>
    <row r="11" ht="12.75">
      <c r="P11" s="226" t="s">
        <v>239</v>
      </c>
    </row>
    <row r="12" spans="1:16" ht="12.75" customHeight="1">
      <c r="A12" s="374" t="s">
        <v>301</v>
      </c>
      <c r="B12" s="374" t="s">
        <v>300</v>
      </c>
      <c r="C12" s="374" t="s">
        <v>199</v>
      </c>
      <c r="D12" s="374" t="s">
        <v>302</v>
      </c>
      <c r="E12" s="388" t="s">
        <v>37</v>
      </c>
      <c r="F12" s="394"/>
      <c r="G12" s="394"/>
      <c r="H12" s="389"/>
      <c r="I12" s="388" t="s">
        <v>36</v>
      </c>
      <c r="J12" s="394"/>
      <c r="K12" s="394"/>
      <c r="L12" s="389"/>
      <c r="M12" s="390" t="s">
        <v>305</v>
      </c>
      <c r="N12" s="391"/>
      <c r="O12" s="391"/>
      <c r="P12" s="392"/>
    </row>
    <row r="13" spans="1:16" ht="12.75" customHeight="1">
      <c r="A13" s="374"/>
      <c r="B13" s="374"/>
      <c r="C13" s="374"/>
      <c r="D13" s="374"/>
      <c r="E13" s="387" t="s">
        <v>24</v>
      </c>
      <c r="F13" s="388" t="s">
        <v>25</v>
      </c>
      <c r="G13" s="389"/>
      <c r="H13" s="386" t="s">
        <v>304</v>
      </c>
      <c r="I13" s="387" t="s">
        <v>24</v>
      </c>
      <c r="J13" s="388" t="s">
        <v>25</v>
      </c>
      <c r="K13" s="389"/>
      <c r="L13" s="386" t="s">
        <v>304</v>
      </c>
      <c r="M13" s="386" t="s">
        <v>24</v>
      </c>
      <c r="N13" s="390" t="s">
        <v>25</v>
      </c>
      <c r="O13" s="392"/>
      <c r="P13" s="386" t="s">
        <v>304</v>
      </c>
    </row>
    <row r="14" spans="1:16" ht="12.75">
      <c r="A14" s="374"/>
      <c r="B14" s="374"/>
      <c r="C14" s="374"/>
      <c r="D14" s="374"/>
      <c r="E14" s="387"/>
      <c r="F14" s="387" t="s">
        <v>184</v>
      </c>
      <c r="G14" s="387" t="s">
        <v>203</v>
      </c>
      <c r="H14" s="387"/>
      <c r="I14" s="387"/>
      <c r="J14" s="387" t="s">
        <v>184</v>
      </c>
      <c r="K14" s="387" t="s">
        <v>203</v>
      </c>
      <c r="L14" s="387"/>
      <c r="M14" s="387"/>
      <c r="N14" s="386" t="s">
        <v>184</v>
      </c>
      <c r="O14" s="386" t="s">
        <v>203</v>
      </c>
      <c r="P14" s="387"/>
    </row>
    <row r="15" spans="1:16" ht="53.25" customHeight="1">
      <c r="A15" s="374"/>
      <c r="B15" s="374"/>
      <c r="C15" s="374"/>
      <c r="D15" s="374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</row>
    <row r="16" spans="1:16" ht="12.75">
      <c r="A16" s="224">
        <v>1</v>
      </c>
      <c r="B16" s="224">
        <v>2</v>
      </c>
      <c r="C16" s="224">
        <v>3</v>
      </c>
      <c r="D16" s="224">
        <v>4</v>
      </c>
      <c r="E16" s="224">
        <v>5</v>
      </c>
      <c r="F16" s="224">
        <v>6</v>
      </c>
      <c r="G16" s="224">
        <v>7</v>
      </c>
      <c r="H16" s="225">
        <v>8</v>
      </c>
      <c r="I16" s="224">
        <v>9</v>
      </c>
      <c r="J16" s="224">
        <v>10</v>
      </c>
      <c r="K16" s="224">
        <v>11</v>
      </c>
      <c r="L16" s="225">
        <v>12</v>
      </c>
      <c r="M16" s="225">
        <v>13</v>
      </c>
      <c r="N16" s="225">
        <v>14</v>
      </c>
      <c r="O16" s="225">
        <v>15</v>
      </c>
      <c r="P16" s="225">
        <v>16</v>
      </c>
    </row>
    <row r="17" spans="1:16" s="239" customFormat="1" ht="15.75">
      <c r="A17" s="319" t="s">
        <v>41</v>
      </c>
      <c r="B17" s="320"/>
      <c r="C17" s="320"/>
      <c r="D17" s="321" t="s">
        <v>169</v>
      </c>
      <c r="E17" s="322">
        <v>100000</v>
      </c>
      <c r="F17" s="322">
        <v>32000</v>
      </c>
      <c r="G17" s="322">
        <v>0</v>
      </c>
      <c r="H17" s="323">
        <f aca="true" t="shared" si="0" ref="H17:H23">E17+F17</f>
        <v>132000</v>
      </c>
      <c r="I17" s="322">
        <v>0</v>
      </c>
      <c r="J17" s="322">
        <v>-32000</v>
      </c>
      <c r="K17" s="322">
        <v>0</v>
      </c>
      <c r="L17" s="323">
        <f aca="true" t="shared" si="1" ref="L17:L23">I17+J17</f>
        <v>-32000</v>
      </c>
      <c r="M17" s="323">
        <f aca="true" t="shared" si="2" ref="M17:O23">E17+I17</f>
        <v>100000</v>
      </c>
      <c r="N17" s="323">
        <f t="shared" si="2"/>
        <v>0</v>
      </c>
      <c r="O17" s="323">
        <f t="shared" si="2"/>
        <v>0</v>
      </c>
      <c r="P17" s="323">
        <f aca="true" t="shared" si="3" ref="P17:P23">M17+N17</f>
        <v>100000</v>
      </c>
    </row>
    <row r="18" spans="1:16" s="239" customFormat="1" ht="15.75">
      <c r="A18" s="319" t="s">
        <v>40</v>
      </c>
      <c r="B18" s="320"/>
      <c r="C18" s="320"/>
      <c r="D18" s="321" t="s">
        <v>170</v>
      </c>
      <c r="E18" s="322">
        <v>100000</v>
      </c>
      <c r="F18" s="322">
        <v>32000</v>
      </c>
      <c r="G18" s="322">
        <v>0</v>
      </c>
      <c r="H18" s="323">
        <f t="shared" si="0"/>
        <v>132000</v>
      </c>
      <c r="I18" s="322">
        <v>0</v>
      </c>
      <c r="J18" s="322">
        <v>-32000</v>
      </c>
      <c r="K18" s="322">
        <v>0</v>
      </c>
      <c r="L18" s="323">
        <f t="shared" si="1"/>
        <v>-32000</v>
      </c>
      <c r="M18" s="323">
        <f t="shared" si="2"/>
        <v>100000</v>
      </c>
      <c r="N18" s="323">
        <f t="shared" si="2"/>
        <v>0</v>
      </c>
      <c r="O18" s="323">
        <f t="shared" si="2"/>
        <v>0</v>
      </c>
      <c r="P18" s="323">
        <f t="shared" si="3"/>
        <v>100000</v>
      </c>
    </row>
    <row r="19" spans="1:16" s="239" customFormat="1" ht="47.25">
      <c r="A19" s="319" t="s">
        <v>60</v>
      </c>
      <c r="B19" s="319" t="s">
        <v>59</v>
      </c>
      <c r="C19" s="319" t="s">
        <v>16</v>
      </c>
      <c r="D19" s="321" t="s">
        <v>218</v>
      </c>
      <c r="E19" s="322">
        <v>100000</v>
      </c>
      <c r="F19" s="322">
        <v>32000</v>
      </c>
      <c r="G19" s="322">
        <v>0</v>
      </c>
      <c r="H19" s="323">
        <f t="shared" si="0"/>
        <v>132000</v>
      </c>
      <c r="I19" s="322">
        <v>0</v>
      </c>
      <c r="J19" s="322">
        <v>0</v>
      </c>
      <c r="K19" s="322">
        <v>0</v>
      </c>
      <c r="L19" s="323">
        <f t="shared" si="1"/>
        <v>0</v>
      </c>
      <c r="M19" s="323">
        <f t="shared" si="2"/>
        <v>100000</v>
      </c>
      <c r="N19" s="323">
        <f t="shared" si="2"/>
        <v>32000</v>
      </c>
      <c r="O19" s="323">
        <f t="shared" si="2"/>
        <v>0</v>
      </c>
      <c r="P19" s="323">
        <f t="shared" si="3"/>
        <v>132000</v>
      </c>
    </row>
    <row r="20" spans="1:16" s="239" customFormat="1" ht="15.75">
      <c r="A20" s="324"/>
      <c r="B20" s="325" t="s">
        <v>35</v>
      </c>
      <c r="C20" s="324"/>
      <c r="D20" s="326" t="s">
        <v>34</v>
      </c>
      <c r="E20" s="327">
        <v>100000</v>
      </c>
      <c r="F20" s="327">
        <v>32000</v>
      </c>
      <c r="G20" s="327">
        <v>0</v>
      </c>
      <c r="H20" s="328">
        <f t="shared" si="0"/>
        <v>132000</v>
      </c>
      <c r="I20" s="327">
        <v>0</v>
      </c>
      <c r="J20" s="327">
        <v>0</v>
      </c>
      <c r="K20" s="327">
        <v>0</v>
      </c>
      <c r="L20" s="328">
        <f t="shared" si="1"/>
        <v>0</v>
      </c>
      <c r="M20" s="328">
        <f t="shared" si="2"/>
        <v>100000</v>
      </c>
      <c r="N20" s="328">
        <f t="shared" si="2"/>
        <v>32000</v>
      </c>
      <c r="O20" s="328">
        <f t="shared" si="2"/>
        <v>0</v>
      </c>
      <c r="P20" s="328">
        <f t="shared" si="3"/>
        <v>132000</v>
      </c>
    </row>
    <row r="21" spans="1:16" s="239" customFormat="1" ht="47.25">
      <c r="A21" s="319" t="s">
        <v>331</v>
      </c>
      <c r="B21" s="319" t="s">
        <v>332</v>
      </c>
      <c r="C21" s="319" t="s">
        <v>16</v>
      </c>
      <c r="D21" s="321" t="s">
        <v>333</v>
      </c>
      <c r="E21" s="322">
        <v>0</v>
      </c>
      <c r="F21" s="322">
        <v>0</v>
      </c>
      <c r="G21" s="322">
        <v>0</v>
      </c>
      <c r="H21" s="323">
        <f t="shared" si="0"/>
        <v>0</v>
      </c>
      <c r="I21" s="322">
        <v>0</v>
      </c>
      <c r="J21" s="322">
        <v>-32000</v>
      </c>
      <c r="K21" s="322">
        <v>0</v>
      </c>
      <c r="L21" s="323">
        <f t="shared" si="1"/>
        <v>-32000</v>
      </c>
      <c r="M21" s="323">
        <f t="shared" si="2"/>
        <v>0</v>
      </c>
      <c r="N21" s="323">
        <f t="shared" si="2"/>
        <v>-32000</v>
      </c>
      <c r="O21" s="323">
        <f t="shared" si="2"/>
        <v>0</v>
      </c>
      <c r="P21" s="323">
        <f t="shared" si="3"/>
        <v>-32000</v>
      </c>
    </row>
    <row r="22" spans="1:16" s="239" customFormat="1" ht="15.75">
      <c r="A22" s="324"/>
      <c r="B22" s="325" t="s">
        <v>334</v>
      </c>
      <c r="C22" s="324"/>
      <c r="D22" s="326" t="s">
        <v>335</v>
      </c>
      <c r="E22" s="327">
        <v>0</v>
      </c>
      <c r="F22" s="327">
        <v>0</v>
      </c>
      <c r="G22" s="327">
        <v>0</v>
      </c>
      <c r="H22" s="328">
        <f t="shared" si="0"/>
        <v>0</v>
      </c>
      <c r="I22" s="327">
        <v>0</v>
      </c>
      <c r="J22" s="327">
        <v>-32000</v>
      </c>
      <c r="K22" s="327">
        <v>0</v>
      </c>
      <c r="L22" s="328">
        <f t="shared" si="1"/>
        <v>-32000</v>
      </c>
      <c r="M22" s="328">
        <f t="shared" si="2"/>
        <v>0</v>
      </c>
      <c r="N22" s="328">
        <f t="shared" si="2"/>
        <v>-32000</v>
      </c>
      <c r="O22" s="328">
        <f t="shared" si="2"/>
        <v>0</v>
      </c>
      <c r="P22" s="328">
        <f t="shared" si="3"/>
        <v>-32000</v>
      </c>
    </row>
    <row r="23" spans="1:16" s="239" customFormat="1" ht="15.75">
      <c r="A23" s="329" t="s">
        <v>303</v>
      </c>
      <c r="B23" s="329" t="s">
        <v>303</v>
      </c>
      <c r="C23" s="329" t="s">
        <v>303</v>
      </c>
      <c r="D23" s="317" t="s">
        <v>318</v>
      </c>
      <c r="E23" s="323">
        <v>100000</v>
      </c>
      <c r="F23" s="323">
        <v>32000</v>
      </c>
      <c r="G23" s="323">
        <v>0</v>
      </c>
      <c r="H23" s="323">
        <f t="shared" si="0"/>
        <v>132000</v>
      </c>
      <c r="I23" s="323">
        <v>0</v>
      </c>
      <c r="J23" s="323">
        <v>-32000</v>
      </c>
      <c r="K23" s="323">
        <v>0</v>
      </c>
      <c r="L23" s="323">
        <f t="shared" si="1"/>
        <v>-32000</v>
      </c>
      <c r="M23" s="323">
        <f t="shared" si="2"/>
        <v>100000</v>
      </c>
      <c r="N23" s="323">
        <f t="shared" si="2"/>
        <v>0</v>
      </c>
      <c r="O23" s="323">
        <f t="shared" si="2"/>
        <v>0</v>
      </c>
      <c r="P23" s="323">
        <f t="shared" si="3"/>
        <v>100000</v>
      </c>
    </row>
    <row r="24" spans="1:16" s="247" customFormat="1" ht="15.75">
      <c r="A24" s="244"/>
      <c r="B24" s="244"/>
      <c r="C24" s="244"/>
      <c r="D24" s="245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</row>
    <row r="25" spans="2:12" s="110" customFormat="1" ht="24.75" customHeight="1">
      <c r="B25" s="351" t="s">
        <v>432</v>
      </c>
      <c r="C25" s="239"/>
      <c r="D25" s="239"/>
      <c r="E25" s="351" t="s">
        <v>433</v>
      </c>
      <c r="F25" s="239"/>
      <c r="G25" s="346"/>
      <c r="I25" s="30"/>
      <c r="J25" s="395"/>
      <c r="K25" s="395"/>
      <c r="L25" s="395"/>
    </row>
    <row r="26" spans="2:7" ht="18.75">
      <c r="B26" s="349"/>
      <c r="C26" s="348"/>
      <c r="D26" s="348"/>
      <c r="E26" s="1"/>
      <c r="F26" s="1"/>
      <c r="G26" s="1"/>
    </row>
  </sheetData>
  <sheetProtection/>
  <mergeCells count="31">
    <mergeCell ref="J25:L25"/>
    <mergeCell ref="L2:Q2"/>
    <mergeCell ref="L4:P4"/>
    <mergeCell ref="M5:N5"/>
    <mergeCell ref="A7:P7"/>
    <mergeCell ref="A9:B9"/>
    <mergeCell ref="A10:B10"/>
    <mergeCell ref="H13:H15"/>
    <mergeCell ref="I12:L12"/>
    <mergeCell ref="A12:A15"/>
    <mergeCell ref="B12:B15"/>
    <mergeCell ref="C12:C15"/>
    <mergeCell ref="D12:D15"/>
    <mergeCell ref="E12:H12"/>
    <mergeCell ref="E13:E15"/>
    <mergeCell ref="F13:G13"/>
    <mergeCell ref="F14:F15"/>
    <mergeCell ref="G14:G15"/>
    <mergeCell ref="M12:P12"/>
    <mergeCell ref="M13:M15"/>
    <mergeCell ref="N13:O13"/>
    <mergeCell ref="N14:N15"/>
    <mergeCell ref="O14:O15"/>
    <mergeCell ref="L1:N1"/>
    <mergeCell ref="L3:O3"/>
    <mergeCell ref="P13:P15"/>
    <mergeCell ref="I13:I15"/>
    <mergeCell ref="J13:K13"/>
    <mergeCell ref="J14:J15"/>
    <mergeCell ref="K14:K15"/>
    <mergeCell ref="L13:L15"/>
  </mergeCells>
  <printOptions/>
  <pageMargins left="0.1968503937007874" right="0.1968503937007874" top="0.3937007874015748" bottom="0.3937007874015748" header="0" footer="0"/>
  <pageSetup fitToHeight="500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2"/>
  <sheetViews>
    <sheetView zoomScalePageLayoutView="0" workbookViewId="0" topLeftCell="A14">
      <selection activeCell="R18" sqref="R18"/>
    </sheetView>
  </sheetViews>
  <sheetFormatPr defaultColWidth="8.75390625" defaultRowHeight="12.75"/>
  <cols>
    <col min="1" max="1" width="11.875" style="29" customWidth="1"/>
    <col min="2" max="2" width="16.375" style="29" customWidth="1"/>
    <col min="3" max="3" width="9.25390625" style="29" customWidth="1"/>
    <col min="4" max="5" width="5.125" style="29" customWidth="1"/>
    <col min="6" max="6" width="10.625" style="29" customWidth="1"/>
    <col min="7" max="8" width="10.125" style="29" customWidth="1"/>
    <col min="9" max="9" width="10.00390625" style="29" customWidth="1"/>
    <col min="10" max="10" width="6.625" style="29" hidden="1" customWidth="1"/>
    <col min="11" max="11" width="5.125" style="29" hidden="1" customWidth="1"/>
    <col min="12" max="12" width="5.75390625" style="29" hidden="1" customWidth="1"/>
    <col min="13" max="13" width="11.875" style="29" customWidth="1"/>
    <col min="14" max="15" width="11.25390625" style="29" customWidth="1"/>
    <col min="16" max="16" width="10.75390625" style="29" customWidth="1"/>
    <col min="17" max="17" width="11.125" style="29" customWidth="1"/>
    <col min="18" max="19" width="8.75390625" style="29" customWidth="1"/>
    <col min="20" max="20" width="11.00390625" style="29" customWidth="1"/>
    <col min="21" max="22" width="10.625" style="29" customWidth="1"/>
    <col min="23" max="23" width="10.125" style="29" customWidth="1"/>
    <col min="24" max="24" width="9.375" style="29" customWidth="1"/>
    <col min="25" max="25" width="8.875" style="29" customWidth="1"/>
    <col min="26" max="26" width="8.75390625" style="29" customWidth="1"/>
    <col min="27" max="27" width="8.875" style="29" customWidth="1"/>
    <col min="28" max="28" width="9.75390625" style="29" customWidth="1"/>
    <col min="29" max="29" width="11.00390625" style="29" customWidth="1"/>
    <col min="30" max="30" width="0.2421875" style="29" hidden="1" customWidth="1"/>
    <col min="31" max="31" width="11.125" style="29" customWidth="1"/>
    <col min="32" max="32" width="4.125" style="29" customWidth="1"/>
    <col min="33" max="33" width="4.625" style="29" customWidth="1"/>
    <col min="34" max="34" width="4.375" style="29" customWidth="1"/>
    <col min="35" max="35" width="13.00390625" style="29" customWidth="1"/>
    <col min="36" max="16384" width="8.75390625" style="29" customWidth="1"/>
  </cols>
  <sheetData>
    <row r="1" spans="1:35" ht="16.5" customHeight="1">
      <c r="A1" s="34"/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AA1" s="393" t="s">
        <v>178</v>
      </c>
      <c r="AB1" s="393"/>
      <c r="AC1" s="393"/>
      <c r="AD1" s="107"/>
      <c r="AE1" s="195"/>
      <c r="AF1" s="189"/>
      <c r="AG1" s="107"/>
      <c r="AH1" s="133"/>
      <c r="AI1" s="37"/>
    </row>
    <row r="2" spans="1:35" ht="31.5" customHeight="1">
      <c r="A2" s="34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AA2" s="366" t="s">
        <v>437</v>
      </c>
      <c r="AB2" s="366"/>
      <c r="AC2" s="366"/>
      <c r="AD2" s="366"/>
      <c r="AE2" s="366"/>
      <c r="AF2" s="366"/>
      <c r="AG2" s="366"/>
      <c r="AH2" s="366"/>
      <c r="AI2" s="366"/>
    </row>
    <row r="3" spans="1:35" ht="16.5" customHeight="1">
      <c r="A3" s="38"/>
      <c r="B3" s="38"/>
      <c r="C3" s="38"/>
      <c r="D3" s="36"/>
      <c r="E3" s="36"/>
      <c r="F3" s="36"/>
      <c r="G3" s="36"/>
      <c r="H3" s="36"/>
      <c r="I3" s="36"/>
      <c r="J3" s="36"/>
      <c r="K3" s="36"/>
      <c r="L3" s="36"/>
      <c r="M3" s="36"/>
      <c r="AA3" s="365">
        <v>44070</v>
      </c>
      <c r="AB3" s="365"/>
      <c r="AC3" s="365"/>
      <c r="AD3" s="365"/>
      <c r="AE3" s="161"/>
      <c r="AF3" s="161"/>
      <c r="AG3" s="161"/>
      <c r="AH3" s="161"/>
      <c r="AI3" s="37"/>
    </row>
    <row r="4" spans="1:35" ht="24" customHeight="1">
      <c r="A4" s="38"/>
      <c r="B4" s="38"/>
      <c r="C4" s="38"/>
      <c r="D4" s="445"/>
      <c r="E4" s="445"/>
      <c r="F4" s="168"/>
      <c r="G4" s="168"/>
      <c r="H4" s="168"/>
      <c r="I4" s="168"/>
      <c r="J4" s="168"/>
      <c r="K4" s="168"/>
      <c r="L4" s="168"/>
      <c r="M4" s="36"/>
      <c r="AA4" s="416"/>
      <c r="AB4" s="416"/>
      <c r="AC4" s="416"/>
      <c r="AD4" s="416"/>
      <c r="AE4" s="416"/>
      <c r="AF4" s="416"/>
      <c r="AG4" s="416"/>
      <c r="AH4" s="416"/>
      <c r="AI4" s="37"/>
    </row>
    <row r="5" spans="1:35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59"/>
      <c r="AD5" s="59"/>
      <c r="AE5" s="59"/>
      <c r="AF5" s="59"/>
      <c r="AG5" s="59"/>
      <c r="AH5" s="59"/>
      <c r="AI5" s="36"/>
    </row>
    <row r="6" spans="1:35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37.5" customHeight="1">
      <c r="A8" s="446" t="s">
        <v>306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</row>
    <row r="9" spans="1:35" ht="28.5" customHeight="1">
      <c r="A9" s="375">
        <v>25530000000</v>
      </c>
      <c r="B9" s="375"/>
      <c r="C9" s="306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</row>
    <row r="10" spans="1:35" ht="16.5" customHeight="1">
      <c r="A10" s="398" t="s">
        <v>299</v>
      </c>
      <c r="B10" s="398"/>
      <c r="C10" s="333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</row>
    <row r="11" spans="1:35" ht="22.5">
      <c r="A11" s="39"/>
      <c r="B11" s="36"/>
      <c r="C11" s="36"/>
      <c r="D11" s="41"/>
      <c r="E11" s="42"/>
      <c r="F11" s="42"/>
      <c r="G11" s="42"/>
      <c r="H11" s="42"/>
      <c r="I11" s="42"/>
      <c r="J11" s="42"/>
      <c r="K11" s="42"/>
      <c r="L11" s="42"/>
      <c r="M11" s="43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1"/>
      <c r="AD11" s="42"/>
      <c r="AE11" s="42"/>
      <c r="AF11" s="42"/>
      <c r="AG11" s="42"/>
      <c r="AI11" s="43" t="s">
        <v>179</v>
      </c>
    </row>
    <row r="12" spans="1:35" ht="33.75" customHeight="1">
      <c r="A12" s="431" t="s">
        <v>307</v>
      </c>
      <c r="B12" s="431" t="s">
        <v>180</v>
      </c>
      <c r="C12" s="436" t="s">
        <v>181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8"/>
      <c r="N12" s="399" t="s">
        <v>182</v>
      </c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00"/>
    </row>
    <row r="13" spans="1:35" ht="15.75" customHeight="1">
      <c r="A13" s="432"/>
      <c r="B13" s="432"/>
      <c r="C13" s="431" t="s">
        <v>428</v>
      </c>
      <c r="D13" s="399" t="s">
        <v>429</v>
      </c>
      <c r="E13" s="441"/>
      <c r="F13" s="441"/>
      <c r="G13" s="441"/>
      <c r="H13" s="441"/>
      <c r="I13" s="441"/>
      <c r="J13" s="339"/>
      <c r="K13" s="339"/>
      <c r="L13" s="340"/>
      <c r="M13" s="405" t="s">
        <v>184</v>
      </c>
      <c r="N13" s="408" t="s">
        <v>189</v>
      </c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10"/>
      <c r="AC13" s="442" t="s">
        <v>183</v>
      </c>
      <c r="AD13" s="443"/>
      <c r="AE13" s="443"/>
      <c r="AF13" s="443"/>
      <c r="AG13" s="443"/>
      <c r="AH13" s="444"/>
      <c r="AI13" s="405" t="s">
        <v>184</v>
      </c>
    </row>
    <row r="14" spans="1:35" ht="62.25" customHeight="1">
      <c r="A14" s="432"/>
      <c r="B14" s="432"/>
      <c r="C14" s="433"/>
      <c r="D14" s="447" t="s">
        <v>430</v>
      </c>
      <c r="E14" s="448"/>
      <c r="F14" s="448"/>
      <c r="G14" s="448"/>
      <c r="H14" s="449"/>
      <c r="I14" s="420" t="s">
        <v>186</v>
      </c>
      <c r="J14" s="450"/>
      <c r="K14" s="341"/>
      <c r="L14" s="342"/>
      <c r="M14" s="406"/>
      <c r="N14" s="411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3"/>
      <c r="AC14" s="401" t="s">
        <v>185</v>
      </c>
      <c r="AD14" s="417"/>
      <c r="AE14" s="417"/>
      <c r="AF14" s="418"/>
      <c r="AG14" s="401" t="s">
        <v>186</v>
      </c>
      <c r="AH14" s="402"/>
      <c r="AI14" s="406"/>
    </row>
    <row r="15" spans="1:35" ht="17.25" customHeight="1">
      <c r="A15" s="432"/>
      <c r="B15" s="432"/>
      <c r="C15" s="436" t="s">
        <v>308</v>
      </c>
      <c r="D15" s="437"/>
      <c r="E15" s="437"/>
      <c r="F15" s="437"/>
      <c r="G15" s="437"/>
      <c r="H15" s="437"/>
      <c r="I15" s="437"/>
      <c r="J15" s="339"/>
      <c r="K15" s="339"/>
      <c r="L15" s="340"/>
      <c r="M15" s="406"/>
      <c r="N15" s="442" t="s">
        <v>308</v>
      </c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3"/>
      <c r="AI15" s="406"/>
    </row>
    <row r="16" spans="1:35" ht="62.25" customHeight="1" hidden="1">
      <c r="A16" s="432"/>
      <c r="B16" s="432"/>
      <c r="C16" s="343"/>
      <c r="D16" s="228"/>
      <c r="E16" s="229"/>
      <c r="F16" s="229"/>
      <c r="G16" s="229"/>
      <c r="H16" s="229"/>
      <c r="I16" s="229"/>
      <c r="J16" s="229"/>
      <c r="K16" s="229"/>
      <c r="L16" s="230"/>
      <c r="M16" s="406"/>
      <c r="N16" s="211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3"/>
      <c r="AC16" s="214"/>
      <c r="AD16" s="215"/>
      <c r="AE16" s="231"/>
      <c r="AF16" s="232"/>
      <c r="AG16" s="233"/>
      <c r="AH16" s="234"/>
      <c r="AI16" s="406"/>
    </row>
    <row r="17" spans="1:35" ht="42" customHeight="1">
      <c r="A17" s="432"/>
      <c r="B17" s="432"/>
      <c r="C17" s="460" t="s">
        <v>427</v>
      </c>
      <c r="D17" s="456" t="s">
        <v>205</v>
      </c>
      <c r="E17" s="457"/>
      <c r="F17" s="451" t="s">
        <v>337</v>
      </c>
      <c r="G17" s="451" t="s">
        <v>405</v>
      </c>
      <c r="H17" s="451" t="s">
        <v>406</v>
      </c>
      <c r="I17" s="427" t="s">
        <v>446</v>
      </c>
      <c r="J17" s="439"/>
      <c r="K17" s="439"/>
      <c r="L17" s="439"/>
      <c r="M17" s="406"/>
      <c r="N17" s="405" t="s">
        <v>190</v>
      </c>
      <c r="O17" s="423" t="s">
        <v>192</v>
      </c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5"/>
      <c r="AC17" s="419" t="s">
        <v>191</v>
      </c>
      <c r="AD17" s="419"/>
      <c r="AE17" s="439" t="s">
        <v>337</v>
      </c>
      <c r="AF17" s="414"/>
      <c r="AG17" s="414"/>
      <c r="AH17" s="414"/>
      <c r="AI17" s="406"/>
    </row>
    <row r="18" spans="1:37" ht="264.75" customHeight="1">
      <c r="A18" s="432"/>
      <c r="B18" s="432"/>
      <c r="C18" s="461"/>
      <c r="D18" s="458"/>
      <c r="E18" s="459"/>
      <c r="F18" s="452"/>
      <c r="G18" s="452"/>
      <c r="H18" s="452"/>
      <c r="I18" s="428"/>
      <c r="J18" s="440"/>
      <c r="K18" s="440"/>
      <c r="L18" s="440"/>
      <c r="M18" s="406"/>
      <c r="N18" s="407"/>
      <c r="O18" s="248" t="s">
        <v>107</v>
      </c>
      <c r="P18" s="248" t="s">
        <v>258</v>
      </c>
      <c r="Q18" s="248" t="s">
        <v>108</v>
      </c>
      <c r="R18" s="248" t="s">
        <v>321</v>
      </c>
      <c r="S18" s="248" t="s">
        <v>336</v>
      </c>
      <c r="T18" s="248" t="s">
        <v>175</v>
      </c>
      <c r="U18" s="248" t="s">
        <v>322</v>
      </c>
      <c r="V18" s="248" t="s">
        <v>323</v>
      </c>
      <c r="W18" s="248" t="s">
        <v>172</v>
      </c>
      <c r="X18" s="248" t="s">
        <v>173</v>
      </c>
      <c r="Y18" s="248" t="s">
        <v>379</v>
      </c>
      <c r="Z18" s="248" t="s">
        <v>380</v>
      </c>
      <c r="AA18" s="248" t="s">
        <v>320</v>
      </c>
      <c r="AB18" s="249" t="s">
        <v>174</v>
      </c>
      <c r="AC18" s="419"/>
      <c r="AD18" s="419"/>
      <c r="AE18" s="440"/>
      <c r="AF18" s="415"/>
      <c r="AG18" s="415"/>
      <c r="AH18" s="415"/>
      <c r="AI18" s="406"/>
      <c r="AJ18" s="175"/>
      <c r="AK18" s="176"/>
    </row>
    <row r="19" spans="1:37" ht="16.5" customHeight="1">
      <c r="A19" s="432"/>
      <c r="B19" s="432"/>
      <c r="C19" s="420" t="s">
        <v>309</v>
      </c>
      <c r="D19" s="421"/>
      <c r="E19" s="421"/>
      <c r="F19" s="421"/>
      <c r="G19" s="421"/>
      <c r="H19" s="421"/>
      <c r="I19" s="421"/>
      <c r="J19" s="421"/>
      <c r="K19" s="421"/>
      <c r="L19" s="422"/>
      <c r="M19" s="406"/>
      <c r="N19" s="420" t="s">
        <v>300</v>
      </c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2"/>
      <c r="AI19" s="406"/>
      <c r="AJ19" s="175"/>
      <c r="AK19" s="176"/>
    </row>
    <row r="20" spans="1:37" ht="30" customHeight="1">
      <c r="A20" s="433"/>
      <c r="B20" s="433"/>
      <c r="C20" s="336">
        <v>41040200</v>
      </c>
      <c r="D20" s="403">
        <v>41051200</v>
      </c>
      <c r="E20" s="404"/>
      <c r="F20" s="250">
        <v>41051500</v>
      </c>
      <c r="G20" s="301">
        <v>41051400</v>
      </c>
      <c r="H20" s="301">
        <v>41055000</v>
      </c>
      <c r="I20" s="301">
        <v>41053900</v>
      </c>
      <c r="J20" s="209"/>
      <c r="K20" s="209"/>
      <c r="L20" s="209"/>
      <c r="M20" s="407"/>
      <c r="N20" s="251" t="s">
        <v>160</v>
      </c>
      <c r="O20" s="252" t="s">
        <v>76</v>
      </c>
      <c r="P20" s="252" t="s">
        <v>76</v>
      </c>
      <c r="Q20" s="252" t="s">
        <v>76</v>
      </c>
      <c r="R20" s="252" t="s">
        <v>76</v>
      </c>
      <c r="S20" s="252" t="s">
        <v>76</v>
      </c>
      <c r="T20" s="252" t="s">
        <v>76</v>
      </c>
      <c r="U20" s="252" t="s">
        <v>76</v>
      </c>
      <c r="V20" s="252" t="s">
        <v>76</v>
      </c>
      <c r="W20" s="252" t="s">
        <v>76</v>
      </c>
      <c r="X20" s="252" t="s">
        <v>76</v>
      </c>
      <c r="Y20" s="252" t="s">
        <v>76</v>
      </c>
      <c r="Z20" s="253" t="s">
        <v>76</v>
      </c>
      <c r="AA20" s="252" t="s">
        <v>76</v>
      </c>
      <c r="AB20" s="253" t="s">
        <v>76</v>
      </c>
      <c r="AC20" s="253" t="s">
        <v>61</v>
      </c>
      <c r="AD20" s="254"/>
      <c r="AE20" s="253" t="s">
        <v>61</v>
      </c>
      <c r="AF20" s="227"/>
      <c r="AG20" s="227"/>
      <c r="AH20" s="227"/>
      <c r="AI20" s="407"/>
      <c r="AJ20" s="175"/>
      <c r="AK20" s="176"/>
    </row>
    <row r="21" spans="1:35" ht="15.75">
      <c r="A21" s="44">
        <v>1</v>
      </c>
      <c r="B21" s="44">
        <v>2</v>
      </c>
      <c r="C21" s="47">
        <v>3</v>
      </c>
      <c r="D21" s="399">
        <v>4</v>
      </c>
      <c r="E21" s="400"/>
      <c r="F21" s="46">
        <v>5</v>
      </c>
      <c r="G21" s="46">
        <v>6</v>
      </c>
      <c r="H21" s="46">
        <v>7</v>
      </c>
      <c r="I21" s="46">
        <v>8</v>
      </c>
      <c r="J21" s="47">
        <v>9</v>
      </c>
      <c r="K21" s="47">
        <v>7</v>
      </c>
      <c r="L21" s="47">
        <v>8</v>
      </c>
      <c r="M21" s="47">
        <v>9</v>
      </c>
      <c r="N21" s="47">
        <v>10</v>
      </c>
      <c r="O21" s="47">
        <v>11</v>
      </c>
      <c r="P21" s="47">
        <v>12</v>
      </c>
      <c r="Q21" s="47">
        <v>12</v>
      </c>
      <c r="R21" s="47">
        <v>14</v>
      </c>
      <c r="S21" s="47">
        <v>15</v>
      </c>
      <c r="T21" s="47">
        <v>16</v>
      </c>
      <c r="U21" s="47">
        <v>17</v>
      </c>
      <c r="V21" s="47">
        <v>18</v>
      </c>
      <c r="W21" s="47">
        <v>19</v>
      </c>
      <c r="X21" s="47">
        <v>20</v>
      </c>
      <c r="Y21" s="177">
        <v>21</v>
      </c>
      <c r="Z21" s="45">
        <v>22</v>
      </c>
      <c r="AA21" s="47">
        <v>21</v>
      </c>
      <c r="AB21" s="193">
        <v>23</v>
      </c>
      <c r="AC21" s="193">
        <v>24</v>
      </c>
      <c r="AD21" s="45">
        <v>25</v>
      </c>
      <c r="AE21" s="45">
        <v>26</v>
      </c>
      <c r="AF21" s="45">
        <v>27</v>
      </c>
      <c r="AG21" s="45">
        <v>28</v>
      </c>
      <c r="AH21" s="45">
        <v>29</v>
      </c>
      <c r="AI21" s="45">
        <v>30</v>
      </c>
    </row>
    <row r="22" spans="1:35" s="170" customFormat="1" ht="45" customHeight="1">
      <c r="A22" s="178">
        <v>25319200000</v>
      </c>
      <c r="B22" s="179" t="s">
        <v>188</v>
      </c>
      <c r="C22" s="334"/>
      <c r="D22" s="429"/>
      <c r="E22" s="430"/>
      <c r="F22" s="180"/>
      <c r="G22" s="180"/>
      <c r="H22" s="180"/>
      <c r="I22" s="180">
        <v>400000</v>
      </c>
      <c r="J22" s="180"/>
      <c r="K22" s="180"/>
      <c r="L22" s="180"/>
      <c r="M22" s="169">
        <f>SUM(C22:I22)</f>
        <v>400000</v>
      </c>
      <c r="N22" s="181"/>
      <c r="O22" s="182">
        <v>3248800</v>
      </c>
      <c r="P22" s="182">
        <v>459982.32</v>
      </c>
      <c r="Q22" s="347">
        <v>2789547.19</v>
      </c>
      <c r="R22" s="182">
        <v>4155.9</v>
      </c>
      <c r="S22" s="182">
        <v>80759.61</v>
      </c>
      <c r="T22" s="182">
        <v>2535200</v>
      </c>
      <c r="U22" s="182">
        <v>20000</v>
      </c>
      <c r="V22" s="182">
        <v>26000</v>
      </c>
      <c r="W22" s="182">
        <v>36000</v>
      </c>
      <c r="X22" s="182">
        <v>52800</v>
      </c>
      <c r="Y22" s="182">
        <v>32400</v>
      </c>
      <c r="Z22" s="182">
        <v>61600</v>
      </c>
      <c r="AA22" s="183">
        <v>1000</v>
      </c>
      <c r="AB22" s="183">
        <v>149800</v>
      </c>
      <c r="AC22" s="182">
        <v>1916100</v>
      </c>
      <c r="AD22" s="184">
        <v>0</v>
      </c>
      <c r="AE22" s="184">
        <v>45700</v>
      </c>
      <c r="AF22" s="184"/>
      <c r="AG22" s="184"/>
      <c r="AH22" s="169"/>
      <c r="AI22" s="169">
        <f>SUM(N22:AH22)</f>
        <v>11459845.02</v>
      </c>
    </row>
    <row r="23" spans="1:35" s="170" customFormat="1" ht="34.5" customHeight="1">
      <c r="A23" s="178">
        <v>25100000000</v>
      </c>
      <c r="B23" s="179" t="s">
        <v>206</v>
      </c>
      <c r="C23" s="337">
        <v>78900</v>
      </c>
      <c r="D23" s="429">
        <v>63600</v>
      </c>
      <c r="E23" s="430"/>
      <c r="F23" s="180">
        <v>45700</v>
      </c>
      <c r="G23" s="180">
        <v>336225</v>
      </c>
      <c r="H23" s="180">
        <v>143400</v>
      </c>
      <c r="I23" s="180"/>
      <c r="J23" s="180"/>
      <c r="K23" s="180"/>
      <c r="L23" s="180"/>
      <c r="M23" s="169">
        <f>SUM(C23:I23)</f>
        <v>667825</v>
      </c>
      <c r="N23" s="181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  <c r="AB23" s="186"/>
      <c r="AC23" s="185"/>
      <c r="AD23" s="184"/>
      <c r="AE23" s="184"/>
      <c r="AF23" s="184"/>
      <c r="AG23" s="184"/>
      <c r="AH23" s="169"/>
      <c r="AI23" s="169">
        <f>SUM(N23:AH23)</f>
        <v>0</v>
      </c>
    </row>
    <row r="24" spans="1:35" s="170" customFormat="1" ht="29.25" customHeight="1">
      <c r="A24" s="187">
        <v>99000000000</v>
      </c>
      <c r="B24" s="192" t="s">
        <v>171</v>
      </c>
      <c r="C24" s="335"/>
      <c r="D24" s="429"/>
      <c r="E24" s="430"/>
      <c r="F24" s="180"/>
      <c r="G24" s="180"/>
      <c r="H24" s="180"/>
      <c r="I24" s="180"/>
      <c r="J24" s="180"/>
      <c r="K24" s="180"/>
      <c r="L24" s="180"/>
      <c r="M24" s="169">
        <f>SUM(C24:I24)</f>
        <v>0</v>
      </c>
      <c r="N24" s="182">
        <v>3431300</v>
      </c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4"/>
      <c r="AE24" s="184"/>
      <c r="AF24" s="184"/>
      <c r="AG24" s="184"/>
      <c r="AH24" s="169"/>
      <c r="AI24" s="169">
        <f>SUM(N24:AH24)</f>
        <v>3431300</v>
      </c>
    </row>
    <row r="25" spans="1:35" s="170" customFormat="1" ht="16.5">
      <c r="A25" s="235" t="s">
        <v>224</v>
      </c>
      <c r="B25" s="236" t="s">
        <v>318</v>
      </c>
      <c r="C25" s="338">
        <f>C22+C23+C24</f>
        <v>78900</v>
      </c>
      <c r="D25" s="434">
        <f>SUM(D22:D24)</f>
        <v>63600</v>
      </c>
      <c r="E25" s="435"/>
      <c r="F25" s="171">
        <f aca="true" t="shared" si="0" ref="F25:L25">SUM(F22:F24)</f>
        <v>45700</v>
      </c>
      <c r="G25" s="171">
        <f t="shared" si="0"/>
        <v>336225</v>
      </c>
      <c r="H25" s="171">
        <f t="shared" si="0"/>
        <v>143400</v>
      </c>
      <c r="I25" s="171">
        <f t="shared" si="0"/>
        <v>400000</v>
      </c>
      <c r="J25" s="171">
        <f t="shared" si="0"/>
        <v>0</v>
      </c>
      <c r="K25" s="171">
        <f t="shared" si="0"/>
        <v>0</v>
      </c>
      <c r="L25" s="171">
        <f t="shared" si="0"/>
        <v>0</v>
      </c>
      <c r="M25" s="169">
        <f>SUM(C25:I25)</f>
        <v>1067825</v>
      </c>
      <c r="N25" s="172">
        <f aca="true" t="shared" si="1" ref="N25:AH25">SUM(N22:N24)</f>
        <v>3431300</v>
      </c>
      <c r="O25" s="172">
        <f t="shared" si="1"/>
        <v>3248800</v>
      </c>
      <c r="P25" s="172">
        <f t="shared" si="1"/>
        <v>459982.32</v>
      </c>
      <c r="Q25" s="172">
        <f t="shared" si="1"/>
        <v>2789547.19</v>
      </c>
      <c r="R25" s="172">
        <f t="shared" si="1"/>
        <v>4155.9</v>
      </c>
      <c r="S25" s="172">
        <f t="shared" si="1"/>
        <v>80759.61</v>
      </c>
      <c r="T25" s="172">
        <f t="shared" si="1"/>
        <v>2535200</v>
      </c>
      <c r="U25" s="172">
        <f t="shared" si="1"/>
        <v>20000</v>
      </c>
      <c r="V25" s="172">
        <f t="shared" si="1"/>
        <v>26000</v>
      </c>
      <c r="W25" s="172">
        <f t="shared" si="1"/>
        <v>36000</v>
      </c>
      <c r="X25" s="172">
        <f t="shared" si="1"/>
        <v>52800</v>
      </c>
      <c r="Y25" s="172">
        <f t="shared" si="1"/>
        <v>32400</v>
      </c>
      <c r="Z25" s="172">
        <f t="shared" si="1"/>
        <v>61600</v>
      </c>
      <c r="AA25" s="172">
        <f t="shared" si="1"/>
        <v>1000</v>
      </c>
      <c r="AB25" s="172">
        <f t="shared" si="1"/>
        <v>149800</v>
      </c>
      <c r="AC25" s="172">
        <f t="shared" si="1"/>
        <v>1916100</v>
      </c>
      <c r="AD25" s="172">
        <f t="shared" si="1"/>
        <v>0</v>
      </c>
      <c r="AE25" s="172">
        <f t="shared" si="1"/>
        <v>45700</v>
      </c>
      <c r="AF25" s="172">
        <f t="shared" si="1"/>
        <v>0</v>
      </c>
      <c r="AG25" s="172">
        <f t="shared" si="1"/>
        <v>0</v>
      </c>
      <c r="AH25" s="172">
        <f t="shared" si="1"/>
        <v>0</v>
      </c>
      <c r="AI25" s="169">
        <f>SUM(N25:AH25)</f>
        <v>14891145.02</v>
      </c>
    </row>
    <row r="26" spans="1:35" ht="13.5" customHeight="1">
      <c r="A26" s="48"/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ht="13.5" customHeight="1">
      <c r="A27" s="48"/>
      <c r="B27" s="103"/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454" t="s">
        <v>431</v>
      </c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105"/>
      <c r="AC27" s="105"/>
      <c r="AD27" s="105"/>
      <c r="AE27" s="105"/>
      <c r="AF27" s="105"/>
      <c r="AG27" s="105"/>
      <c r="AH27" s="105"/>
      <c r="AI27" s="105"/>
    </row>
    <row r="28" spans="1:35" ht="22.5" customHeight="1">
      <c r="A28" s="36"/>
      <c r="B28" s="426" t="s">
        <v>342</v>
      </c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s="51" customFormat="1" ht="15" customHeight="1">
      <c r="A29" s="49"/>
      <c r="B29" s="50"/>
      <c r="C29" s="50"/>
      <c r="D29" s="52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106"/>
      <c r="S29" s="106"/>
      <c r="T29" s="49"/>
      <c r="U29" s="49"/>
      <c r="V29" s="49"/>
      <c r="W29" s="49"/>
      <c r="X29" s="49"/>
      <c r="Y29" s="49"/>
      <c r="Z29" s="49"/>
      <c r="AA29" s="49"/>
      <c r="AB29" s="49"/>
      <c r="AC29" s="52"/>
      <c r="AD29" s="49"/>
      <c r="AE29" s="49"/>
      <c r="AF29" s="49"/>
      <c r="AG29" s="49"/>
      <c r="AH29" s="53"/>
      <c r="AI29" s="53"/>
    </row>
    <row r="30" spans="1:35" ht="26.25" customHeight="1">
      <c r="A30" s="58"/>
      <c r="B30" s="351" t="s">
        <v>432</v>
      </c>
      <c r="C30" s="239"/>
      <c r="D30" s="239"/>
      <c r="I30" s="190"/>
      <c r="J30" s="190"/>
      <c r="K30" s="190"/>
      <c r="L30" s="190"/>
      <c r="M30" s="101"/>
      <c r="N30" s="91"/>
      <c r="O30" s="346"/>
      <c r="P30" s="351" t="s">
        <v>433</v>
      </c>
      <c r="Q30" s="239"/>
      <c r="R30" s="350"/>
      <c r="S30" s="350"/>
      <c r="T30" s="350"/>
      <c r="U30" s="222"/>
      <c r="V30" s="222"/>
      <c r="W30" s="36"/>
      <c r="X30" s="36"/>
      <c r="Y30" s="36"/>
      <c r="Z30" s="36"/>
      <c r="AA30" s="36"/>
      <c r="AB30" s="36"/>
      <c r="AC30" s="54"/>
      <c r="AD30" s="36"/>
      <c r="AE30" s="36"/>
      <c r="AF30" s="36"/>
      <c r="AG30" s="36"/>
      <c r="AH30" s="36"/>
      <c r="AI30" s="36"/>
    </row>
    <row r="31" spans="1:35" ht="18.75">
      <c r="A31" s="36"/>
      <c r="B31" s="349"/>
      <c r="C31" s="348"/>
      <c r="D31" s="348"/>
      <c r="E31" s="1"/>
      <c r="F31" s="1"/>
      <c r="G31" s="1"/>
      <c r="H31" s="223"/>
      <c r="I31" s="58"/>
      <c r="J31" s="58"/>
      <c r="K31" s="58"/>
      <c r="L31" s="453"/>
      <c r="M31" s="453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12.75">
      <c r="A32" s="3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344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ht="12.75">
      <c r="A33" s="36"/>
      <c r="B33" s="36"/>
      <c r="C33" s="36"/>
      <c r="D33" s="36"/>
      <c r="E33" s="36"/>
      <c r="F33" s="332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ht="12.75">
      <c r="M34" s="344">
        <f>M24+M25</f>
        <v>1067825</v>
      </c>
    </row>
    <row r="37" spans="17:33" ht="12.75">
      <c r="Q37" s="134">
        <f>SUM(O22:AB22)</f>
        <v>9498045.02</v>
      </c>
      <c r="AE37" s="194">
        <f>AC25+AE25</f>
        <v>1961800</v>
      </c>
      <c r="AG37" s="194">
        <f>AG22+AH25</f>
        <v>0</v>
      </c>
    </row>
    <row r="102" ht="12.75">
      <c r="D102" s="29" t="s">
        <v>187</v>
      </c>
    </row>
  </sheetData>
  <sheetProtection/>
  <mergeCells count="52">
    <mergeCell ref="H17:H18"/>
    <mergeCell ref="D13:I13"/>
    <mergeCell ref="L31:M31"/>
    <mergeCell ref="G17:G18"/>
    <mergeCell ref="M27:AA27"/>
    <mergeCell ref="L17:L18"/>
    <mergeCell ref="E29:Q29"/>
    <mergeCell ref="D22:E22"/>
    <mergeCell ref="D23:E23"/>
    <mergeCell ref="D17:E18"/>
    <mergeCell ref="N17:N18"/>
    <mergeCell ref="C19:L19"/>
    <mergeCell ref="AA1:AC1"/>
    <mergeCell ref="AC13:AH13"/>
    <mergeCell ref="D4:E4"/>
    <mergeCell ref="A8:AI8"/>
    <mergeCell ref="AE17:AE18"/>
    <mergeCell ref="D14:H14"/>
    <mergeCell ref="I14:J14"/>
    <mergeCell ref="F17:F18"/>
    <mergeCell ref="C15:I15"/>
    <mergeCell ref="C17:C18"/>
    <mergeCell ref="B28:W28"/>
    <mergeCell ref="I17:I18"/>
    <mergeCell ref="D24:E24"/>
    <mergeCell ref="A12:A20"/>
    <mergeCell ref="B12:B20"/>
    <mergeCell ref="D25:E25"/>
    <mergeCell ref="C12:M12"/>
    <mergeCell ref="C13:C14"/>
    <mergeCell ref="K17:K18"/>
    <mergeCell ref="J17:J18"/>
    <mergeCell ref="AC14:AF14"/>
    <mergeCell ref="AF17:AF18"/>
    <mergeCell ref="AC17:AD18"/>
    <mergeCell ref="A9:B9"/>
    <mergeCell ref="N19:AH19"/>
    <mergeCell ref="O17:AB17"/>
    <mergeCell ref="N12:AI12"/>
    <mergeCell ref="AH17:AH18"/>
    <mergeCell ref="AI13:AI20"/>
    <mergeCell ref="N15:AH15"/>
    <mergeCell ref="A10:B10"/>
    <mergeCell ref="D21:E21"/>
    <mergeCell ref="AA3:AD3"/>
    <mergeCell ref="AA2:AI2"/>
    <mergeCell ref="AG14:AH14"/>
    <mergeCell ref="D20:E20"/>
    <mergeCell ref="M13:M20"/>
    <mergeCell ref="N13:AB14"/>
    <mergeCell ref="AG17:AG18"/>
    <mergeCell ref="AA4:AH4"/>
  </mergeCells>
  <printOptions/>
  <pageMargins left="0.1968503937007874" right="0.1968503937007874" top="0.9448818897637796" bottom="0.35433070866141736" header="0.31496062992125984" footer="0.31496062992125984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6"/>
  <sheetViews>
    <sheetView zoomScale="95" zoomScaleNormal="95" zoomScalePageLayoutView="0" workbookViewId="0" topLeftCell="A34">
      <selection activeCell="E26" sqref="E26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2.625" style="2" customWidth="1"/>
    <col min="8" max="8" width="11.375" style="2" customWidth="1"/>
    <col min="9" max="9" width="16.25390625" style="2" customWidth="1"/>
    <col min="10" max="10" width="14.87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5"/>
      <c r="B1" s="5"/>
      <c r="C1" s="5"/>
      <c r="D1" s="5"/>
      <c r="E1" s="5"/>
      <c r="F1" s="5" t="s">
        <v>298</v>
      </c>
      <c r="G1" s="5"/>
      <c r="H1" s="5"/>
      <c r="I1" s="5"/>
      <c r="J1" s="5"/>
    </row>
    <row r="2" spans="1:10" ht="34.5" customHeight="1">
      <c r="A2" s="5"/>
      <c r="B2" s="5"/>
      <c r="C2" s="5"/>
      <c r="D2" s="5"/>
      <c r="E2" s="5"/>
      <c r="F2" s="366" t="s">
        <v>438</v>
      </c>
      <c r="G2" s="366"/>
      <c r="H2" s="366"/>
      <c r="I2" s="366"/>
      <c r="J2" s="366"/>
    </row>
    <row r="3" spans="1:12" ht="15.75">
      <c r="A3" s="5"/>
      <c r="B3" s="5"/>
      <c r="C3" s="5"/>
      <c r="D3" s="5"/>
      <c r="E3" s="5"/>
      <c r="F3" s="365">
        <v>44070</v>
      </c>
      <c r="G3" s="365"/>
      <c r="H3" s="365"/>
      <c r="I3" s="365"/>
      <c r="J3" s="161"/>
      <c r="K3" s="161"/>
      <c r="L3" s="161"/>
    </row>
    <row r="4" spans="1:12" ht="13.5" customHeight="1">
      <c r="A4" s="5"/>
      <c r="B4" s="5"/>
      <c r="C4" s="5"/>
      <c r="D4" s="5"/>
      <c r="E4" s="5"/>
      <c r="F4" s="416"/>
      <c r="G4" s="416"/>
      <c r="H4" s="416"/>
      <c r="I4" s="416"/>
      <c r="J4" s="416"/>
      <c r="K4" s="156"/>
      <c r="L4" s="156"/>
    </row>
    <row r="5" spans="1:10" ht="9" customHeight="1">
      <c r="A5" s="5"/>
      <c r="B5" s="5"/>
      <c r="C5" s="5"/>
      <c r="D5" s="5"/>
      <c r="E5" s="5"/>
      <c r="F5" s="136"/>
      <c r="G5" s="136"/>
      <c r="H5" s="136"/>
      <c r="I5" s="137"/>
      <c r="J5" s="5"/>
    </row>
    <row r="6" spans="1:10" ht="43.5" customHeight="1">
      <c r="A6" s="5"/>
      <c r="B6" s="5"/>
      <c r="C6" s="5"/>
      <c r="D6" s="467" t="s">
        <v>311</v>
      </c>
      <c r="E6" s="467"/>
      <c r="F6" s="467"/>
      <c r="G6" s="467"/>
      <c r="H6" s="467"/>
      <c r="I6" s="467"/>
      <c r="J6" s="5"/>
    </row>
    <row r="7" spans="1:10" ht="19.5" customHeight="1">
      <c r="A7" s="375">
        <v>25530000000</v>
      </c>
      <c r="B7" s="375"/>
      <c r="C7" s="5"/>
      <c r="D7" s="216"/>
      <c r="E7" s="216"/>
      <c r="F7" s="216"/>
      <c r="G7" s="216"/>
      <c r="H7" s="216"/>
      <c r="I7" s="216"/>
      <c r="J7" s="5"/>
    </row>
    <row r="8" spans="1:10" ht="15" customHeight="1">
      <c r="A8" s="398" t="s">
        <v>299</v>
      </c>
      <c r="B8" s="398"/>
      <c r="C8" s="5"/>
      <c r="D8" s="216"/>
      <c r="E8" s="216"/>
      <c r="F8" s="216"/>
      <c r="G8" s="216"/>
      <c r="H8" s="216"/>
      <c r="I8" s="216"/>
      <c r="J8" s="5"/>
    </row>
    <row r="9" spans="1:10" ht="20.25" customHeight="1">
      <c r="A9" s="5"/>
      <c r="B9" s="5"/>
      <c r="C9" s="5"/>
      <c r="D9" s="5"/>
      <c r="E9" s="5"/>
      <c r="F9" s="5"/>
      <c r="G9" s="5"/>
      <c r="H9" s="5"/>
      <c r="I9" s="5"/>
      <c r="J9" s="138" t="s">
        <v>179</v>
      </c>
    </row>
    <row r="10" spans="1:10" ht="64.5" customHeight="1">
      <c r="A10" s="382" t="s">
        <v>301</v>
      </c>
      <c r="B10" s="382" t="s">
        <v>300</v>
      </c>
      <c r="C10" s="382" t="s">
        <v>199</v>
      </c>
      <c r="D10" s="382" t="s">
        <v>302</v>
      </c>
      <c r="E10" s="464" t="s">
        <v>312</v>
      </c>
      <c r="F10" s="465" t="s">
        <v>313</v>
      </c>
      <c r="G10" s="465" t="s">
        <v>314</v>
      </c>
      <c r="H10" s="465" t="s">
        <v>315</v>
      </c>
      <c r="I10" s="465" t="s">
        <v>316</v>
      </c>
      <c r="J10" s="465" t="s">
        <v>317</v>
      </c>
    </row>
    <row r="11" spans="1:10" ht="63.75" customHeight="1">
      <c r="A11" s="383"/>
      <c r="B11" s="383"/>
      <c r="C11" s="383"/>
      <c r="D11" s="383"/>
      <c r="E11" s="464"/>
      <c r="F11" s="466"/>
      <c r="G11" s="466"/>
      <c r="H11" s="466"/>
      <c r="I11" s="466"/>
      <c r="J11" s="466"/>
    </row>
    <row r="12" spans="1:10" ht="24" customHeight="1">
      <c r="A12" s="238">
        <v>1</v>
      </c>
      <c r="B12" s="238">
        <v>2</v>
      </c>
      <c r="C12" s="238">
        <v>3</v>
      </c>
      <c r="D12" s="238">
        <v>4</v>
      </c>
      <c r="E12" s="139">
        <v>5</v>
      </c>
      <c r="F12" s="140">
        <v>6</v>
      </c>
      <c r="G12" s="140">
        <v>7</v>
      </c>
      <c r="H12" s="140">
        <v>8</v>
      </c>
      <c r="I12" s="140">
        <v>9</v>
      </c>
      <c r="J12" s="140">
        <v>10</v>
      </c>
    </row>
    <row r="13" spans="1:10" ht="26.25" customHeight="1">
      <c r="A13" s="141" t="s">
        <v>41</v>
      </c>
      <c r="B13" s="142"/>
      <c r="C13" s="142"/>
      <c r="D13" s="143" t="s">
        <v>194</v>
      </c>
      <c r="E13" s="144"/>
      <c r="F13" s="145"/>
      <c r="G13" s="145">
        <f>G14</f>
        <v>726485</v>
      </c>
      <c r="H13" s="145"/>
      <c r="I13" s="145">
        <f>I14</f>
        <v>1301295</v>
      </c>
      <c r="J13" s="145"/>
    </row>
    <row r="14" spans="1:10" s="146" customFormat="1" ht="26.25" customHeight="1">
      <c r="A14" s="141" t="s">
        <v>40</v>
      </c>
      <c r="B14" s="142"/>
      <c r="C14" s="142"/>
      <c r="D14" s="143" t="s">
        <v>194</v>
      </c>
      <c r="E14" s="144"/>
      <c r="F14" s="145"/>
      <c r="G14" s="145">
        <f>G17+G21+G24+G20+G15+G16</f>
        <v>726485</v>
      </c>
      <c r="H14" s="145"/>
      <c r="I14" s="145">
        <f>I17+I21+I24+I20+I15+I16</f>
        <v>1301295</v>
      </c>
      <c r="J14" s="145"/>
    </row>
    <row r="15" spans="1:10" s="146" customFormat="1" ht="66" customHeight="1">
      <c r="A15" s="114" t="s">
        <v>62</v>
      </c>
      <c r="B15" s="114" t="s">
        <v>96</v>
      </c>
      <c r="C15" s="120" t="s">
        <v>32</v>
      </c>
      <c r="D15" s="115" t="s">
        <v>63</v>
      </c>
      <c r="E15" s="293" t="s">
        <v>248</v>
      </c>
      <c r="F15" s="302"/>
      <c r="G15" s="302"/>
      <c r="H15" s="302"/>
      <c r="I15" s="303">
        <v>13100</v>
      </c>
      <c r="J15" s="302"/>
    </row>
    <row r="16" spans="1:10" s="146" customFormat="1" ht="66" customHeight="1">
      <c r="A16" s="267" t="s">
        <v>366</v>
      </c>
      <c r="B16" s="114">
        <v>7310</v>
      </c>
      <c r="C16" s="267" t="s">
        <v>233</v>
      </c>
      <c r="D16" s="269" t="s">
        <v>368</v>
      </c>
      <c r="E16" s="272" t="s">
        <v>416</v>
      </c>
      <c r="F16" s="307">
        <v>2020</v>
      </c>
      <c r="G16" s="303">
        <v>15500</v>
      </c>
      <c r="H16" s="302"/>
      <c r="I16" s="303">
        <v>15500</v>
      </c>
      <c r="J16" s="304">
        <v>100</v>
      </c>
    </row>
    <row r="17" spans="1:10" ht="54.75" customHeight="1">
      <c r="A17" s="242" t="s">
        <v>324</v>
      </c>
      <c r="B17" s="242"/>
      <c r="C17" s="268"/>
      <c r="D17" s="269" t="s">
        <v>325</v>
      </c>
      <c r="E17" s="289"/>
      <c r="F17" s="140"/>
      <c r="G17" s="147">
        <f>G18+G19</f>
        <v>221985</v>
      </c>
      <c r="H17" s="147"/>
      <c r="I17" s="147">
        <f>I18+I19</f>
        <v>221985</v>
      </c>
      <c r="J17" s="157"/>
    </row>
    <row r="18" spans="1:10" ht="54.75" customHeight="1">
      <c r="A18" s="243" t="s">
        <v>324</v>
      </c>
      <c r="B18" s="243" t="s">
        <v>387</v>
      </c>
      <c r="C18" s="279" t="s">
        <v>233</v>
      </c>
      <c r="D18" s="273" t="s">
        <v>325</v>
      </c>
      <c r="E18" s="272" t="s">
        <v>407</v>
      </c>
      <c r="F18" s="277">
        <v>2020</v>
      </c>
      <c r="G18" s="276">
        <v>171985</v>
      </c>
      <c r="H18" s="276"/>
      <c r="I18" s="276">
        <v>171985</v>
      </c>
      <c r="J18" s="271">
        <v>100</v>
      </c>
    </row>
    <row r="19" spans="1:10" ht="54.75" customHeight="1">
      <c r="A19" s="243" t="s">
        <v>324</v>
      </c>
      <c r="B19" s="243" t="s">
        <v>387</v>
      </c>
      <c r="C19" s="279" t="s">
        <v>233</v>
      </c>
      <c r="D19" s="273" t="s">
        <v>325</v>
      </c>
      <c r="E19" s="272" t="s">
        <v>386</v>
      </c>
      <c r="F19" s="277">
        <v>2020</v>
      </c>
      <c r="G19" s="276">
        <v>50000</v>
      </c>
      <c r="H19" s="276"/>
      <c r="I19" s="276">
        <v>50000</v>
      </c>
      <c r="J19" s="271">
        <v>100</v>
      </c>
    </row>
    <row r="20" spans="1:10" ht="50.25" customHeight="1">
      <c r="A20" s="148" t="s">
        <v>235</v>
      </c>
      <c r="B20" s="148" t="s">
        <v>234</v>
      </c>
      <c r="C20" s="148" t="s">
        <v>233</v>
      </c>
      <c r="D20" s="158" t="s">
        <v>232</v>
      </c>
      <c r="E20" s="293" t="s">
        <v>248</v>
      </c>
      <c r="F20" s="140"/>
      <c r="G20" s="140"/>
      <c r="H20" s="140"/>
      <c r="I20" s="147">
        <v>271000</v>
      </c>
      <c r="J20" s="147"/>
    </row>
    <row r="21" spans="1:10" ht="50.25" customHeight="1">
      <c r="A21" s="242" t="s">
        <v>231</v>
      </c>
      <c r="B21" s="242"/>
      <c r="C21" s="268"/>
      <c r="D21" s="269" t="s">
        <v>228</v>
      </c>
      <c r="E21" s="281"/>
      <c r="F21" s="140"/>
      <c r="G21" s="280">
        <f>G22</f>
        <v>0</v>
      </c>
      <c r="H21" s="280"/>
      <c r="I21" s="280">
        <f>I22</f>
        <v>290710</v>
      </c>
      <c r="J21" s="147"/>
    </row>
    <row r="22" spans="1:10" ht="50.25" customHeight="1">
      <c r="A22" s="243" t="s">
        <v>231</v>
      </c>
      <c r="B22" s="243" t="s">
        <v>229</v>
      </c>
      <c r="C22" s="279" t="s">
        <v>162</v>
      </c>
      <c r="D22" s="273" t="s">
        <v>228</v>
      </c>
      <c r="E22" s="278" t="s">
        <v>385</v>
      </c>
      <c r="F22" s="277">
        <v>2020</v>
      </c>
      <c r="G22" s="270"/>
      <c r="H22" s="270"/>
      <c r="I22" s="270">
        <f>I23</f>
        <v>290710</v>
      </c>
      <c r="J22" s="276"/>
    </row>
    <row r="23" spans="1:10" ht="50.25" customHeight="1">
      <c r="A23" s="275"/>
      <c r="B23" s="275"/>
      <c r="C23" s="274"/>
      <c r="D23" s="273"/>
      <c r="E23" s="272" t="s">
        <v>382</v>
      </c>
      <c r="F23" s="271"/>
      <c r="G23" s="270"/>
      <c r="H23" s="270"/>
      <c r="I23" s="270">
        <v>290710</v>
      </c>
      <c r="J23" s="147"/>
    </row>
    <row r="24" spans="1:10" ht="50.25" customHeight="1">
      <c r="A24" s="148" t="s">
        <v>117</v>
      </c>
      <c r="B24" s="148"/>
      <c r="C24" s="148"/>
      <c r="D24" s="115" t="s">
        <v>115</v>
      </c>
      <c r="E24" s="272"/>
      <c r="F24" s="271"/>
      <c r="G24" s="280">
        <f>G25+G27+G26</f>
        <v>489000</v>
      </c>
      <c r="H24" s="280"/>
      <c r="I24" s="280">
        <f>I25+I27+I26</f>
        <v>489000</v>
      </c>
      <c r="J24" s="147"/>
    </row>
    <row r="25" spans="1:10" ht="44.25" customHeight="1">
      <c r="A25" s="288" t="s">
        <v>117</v>
      </c>
      <c r="B25" s="288" t="s">
        <v>116</v>
      </c>
      <c r="C25" s="288" t="s">
        <v>81</v>
      </c>
      <c r="D25" s="167" t="s">
        <v>115</v>
      </c>
      <c r="E25" s="272" t="s">
        <v>447</v>
      </c>
      <c r="F25" s="271">
        <v>2020</v>
      </c>
      <c r="G25" s="270">
        <v>400000</v>
      </c>
      <c r="H25" s="270"/>
      <c r="I25" s="270">
        <v>400000</v>
      </c>
      <c r="J25" s="271">
        <v>100</v>
      </c>
    </row>
    <row r="26" spans="1:10" ht="50.25" customHeight="1">
      <c r="A26" s="288" t="s">
        <v>117</v>
      </c>
      <c r="B26" s="288" t="s">
        <v>116</v>
      </c>
      <c r="C26" s="288" t="s">
        <v>81</v>
      </c>
      <c r="D26" s="167" t="s">
        <v>115</v>
      </c>
      <c r="E26" s="272" t="s">
        <v>326</v>
      </c>
      <c r="F26" s="271">
        <v>2020</v>
      </c>
      <c r="G26" s="276">
        <v>55000</v>
      </c>
      <c r="H26" s="277"/>
      <c r="I26" s="276">
        <v>55000</v>
      </c>
      <c r="J26" s="271">
        <v>100</v>
      </c>
    </row>
    <row r="27" spans="1:10" ht="50.25" customHeight="1">
      <c r="A27" s="288" t="s">
        <v>117</v>
      </c>
      <c r="B27" s="288" t="s">
        <v>116</v>
      </c>
      <c r="C27" s="288" t="s">
        <v>81</v>
      </c>
      <c r="D27" s="167" t="s">
        <v>115</v>
      </c>
      <c r="E27" s="272" t="s">
        <v>384</v>
      </c>
      <c r="F27" s="271">
        <v>2020</v>
      </c>
      <c r="G27" s="276">
        <v>34000</v>
      </c>
      <c r="H27" s="277"/>
      <c r="I27" s="276">
        <v>34000</v>
      </c>
      <c r="J27" s="271">
        <v>100</v>
      </c>
    </row>
    <row r="28" spans="1:10" ht="38.25" customHeight="1">
      <c r="A28" s="286" t="s">
        <v>157</v>
      </c>
      <c r="B28" s="285"/>
      <c r="C28" s="284"/>
      <c r="D28" s="283" t="s">
        <v>155</v>
      </c>
      <c r="E28" s="287"/>
      <c r="F28" s="255"/>
      <c r="G28" s="256">
        <f>G29</f>
        <v>1249964</v>
      </c>
      <c r="H28" s="256"/>
      <c r="I28" s="256">
        <f>I29</f>
        <v>1645419</v>
      </c>
      <c r="J28" s="255"/>
    </row>
    <row r="29" spans="1:10" ht="40.5" customHeight="1">
      <c r="A29" s="286" t="s">
        <v>156</v>
      </c>
      <c r="B29" s="285"/>
      <c r="C29" s="284"/>
      <c r="D29" s="283" t="s">
        <v>155</v>
      </c>
      <c r="E29" s="282"/>
      <c r="F29" s="256"/>
      <c r="G29" s="256">
        <f>G33+G34+G37+G30+G31+G32</f>
        <v>1249964</v>
      </c>
      <c r="H29" s="256"/>
      <c r="I29" s="256">
        <f>I33+I34+I37+I30+I31+I32</f>
        <v>1645419</v>
      </c>
      <c r="J29" s="255"/>
    </row>
    <row r="30" spans="1:10" ht="40.5" customHeight="1">
      <c r="A30" s="114" t="s">
        <v>153</v>
      </c>
      <c r="B30" s="114" t="s">
        <v>93</v>
      </c>
      <c r="C30" s="120" t="s">
        <v>92</v>
      </c>
      <c r="D30" s="115" t="s">
        <v>91</v>
      </c>
      <c r="E30" s="293" t="s">
        <v>248</v>
      </c>
      <c r="F30" s="303"/>
      <c r="G30" s="303"/>
      <c r="H30" s="303"/>
      <c r="I30" s="303">
        <v>7000</v>
      </c>
      <c r="J30" s="304"/>
    </row>
    <row r="31" spans="1:10" ht="47.25" customHeight="1">
      <c r="A31" s="114" t="s">
        <v>152</v>
      </c>
      <c r="B31" s="114" t="s">
        <v>151</v>
      </c>
      <c r="C31" s="120" t="s">
        <v>150</v>
      </c>
      <c r="D31" s="115" t="s">
        <v>349</v>
      </c>
      <c r="E31" s="293" t="s">
        <v>409</v>
      </c>
      <c r="F31" s="303"/>
      <c r="G31" s="303"/>
      <c r="H31" s="303"/>
      <c r="I31" s="303">
        <v>336225</v>
      </c>
      <c r="J31" s="304"/>
    </row>
    <row r="32" spans="1:10" ht="47.25" customHeight="1">
      <c r="A32" s="114" t="s">
        <v>152</v>
      </c>
      <c r="B32" s="114" t="s">
        <v>151</v>
      </c>
      <c r="C32" s="120" t="s">
        <v>150</v>
      </c>
      <c r="D32" s="115" t="s">
        <v>349</v>
      </c>
      <c r="E32" s="272" t="s">
        <v>410</v>
      </c>
      <c r="F32" s="303"/>
      <c r="G32" s="303"/>
      <c r="H32" s="303"/>
      <c r="I32" s="303">
        <v>33630</v>
      </c>
      <c r="J32" s="304"/>
    </row>
    <row r="33" spans="1:10" ht="54" customHeight="1">
      <c r="A33" s="114" t="s">
        <v>152</v>
      </c>
      <c r="B33" s="114" t="s">
        <v>151</v>
      </c>
      <c r="C33" s="120" t="s">
        <v>150</v>
      </c>
      <c r="D33" s="115" t="s">
        <v>349</v>
      </c>
      <c r="E33" s="293" t="s">
        <v>408</v>
      </c>
      <c r="F33" s="147"/>
      <c r="G33" s="147"/>
      <c r="H33" s="140"/>
      <c r="I33" s="147">
        <v>18600</v>
      </c>
      <c r="J33" s="157"/>
    </row>
    <row r="34" spans="1:10" ht="59.25" customHeight="1">
      <c r="A34" s="242" t="s">
        <v>376</v>
      </c>
      <c r="B34" s="242"/>
      <c r="C34" s="268"/>
      <c r="D34" s="269" t="s">
        <v>378</v>
      </c>
      <c r="E34" s="281"/>
      <c r="F34" s="147"/>
      <c r="G34" s="147">
        <f>G35+G36</f>
        <v>80000</v>
      </c>
      <c r="H34" s="140"/>
      <c r="I34" s="147">
        <f>I35+I36</f>
        <v>80000</v>
      </c>
      <c r="J34" s="157"/>
    </row>
    <row r="35" spans="1:10" ht="59.25" customHeight="1">
      <c r="A35" s="243" t="s">
        <v>376</v>
      </c>
      <c r="B35" s="243" t="s">
        <v>377</v>
      </c>
      <c r="C35" s="279" t="s">
        <v>233</v>
      </c>
      <c r="D35" s="273" t="s">
        <v>378</v>
      </c>
      <c r="E35" s="272" t="s">
        <v>411</v>
      </c>
      <c r="F35" s="277">
        <v>2020</v>
      </c>
      <c r="G35" s="276">
        <v>45000</v>
      </c>
      <c r="H35" s="277"/>
      <c r="I35" s="276">
        <v>45000</v>
      </c>
      <c r="J35" s="271">
        <v>100</v>
      </c>
    </row>
    <row r="36" spans="1:10" ht="59.25" customHeight="1">
      <c r="A36" s="243" t="s">
        <v>376</v>
      </c>
      <c r="B36" s="243" t="s">
        <v>377</v>
      </c>
      <c r="C36" s="279" t="s">
        <v>233</v>
      </c>
      <c r="D36" s="273" t="s">
        <v>378</v>
      </c>
      <c r="E36" s="272" t="s">
        <v>412</v>
      </c>
      <c r="F36" s="277">
        <v>2020</v>
      </c>
      <c r="G36" s="276">
        <v>35000</v>
      </c>
      <c r="H36" s="277"/>
      <c r="I36" s="276">
        <v>35000</v>
      </c>
      <c r="J36" s="271">
        <v>100</v>
      </c>
    </row>
    <row r="37" spans="1:10" ht="59.25" customHeight="1">
      <c r="A37" s="242" t="s">
        <v>230</v>
      </c>
      <c r="B37" s="242"/>
      <c r="C37" s="268"/>
      <c r="D37" s="269" t="s">
        <v>228</v>
      </c>
      <c r="E37" s="281"/>
      <c r="F37" s="140"/>
      <c r="G37" s="280">
        <f>G38</f>
        <v>1169964</v>
      </c>
      <c r="H37" s="280"/>
      <c r="I37" s="280">
        <f>I38</f>
        <v>1169964</v>
      </c>
      <c r="J37" s="147"/>
    </row>
    <row r="38" spans="1:10" ht="59.25" customHeight="1">
      <c r="A38" s="243" t="s">
        <v>230</v>
      </c>
      <c r="B38" s="243" t="s">
        <v>229</v>
      </c>
      <c r="C38" s="279" t="s">
        <v>162</v>
      </c>
      <c r="D38" s="273" t="s">
        <v>228</v>
      </c>
      <c r="E38" s="278" t="s">
        <v>383</v>
      </c>
      <c r="F38" s="277">
        <v>2020</v>
      </c>
      <c r="G38" s="270">
        <f>G39</f>
        <v>1169964</v>
      </c>
      <c r="H38" s="270"/>
      <c r="I38" s="270">
        <f>I39</f>
        <v>1169964</v>
      </c>
      <c r="J38" s="276">
        <v>100</v>
      </c>
    </row>
    <row r="39" spans="1:10" ht="59.25" customHeight="1">
      <c r="A39" s="275"/>
      <c r="B39" s="275"/>
      <c r="C39" s="274"/>
      <c r="D39" s="273"/>
      <c r="E39" s="272" t="s">
        <v>382</v>
      </c>
      <c r="F39" s="271"/>
      <c r="G39" s="270">
        <v>1169964</v>
      </c>
      <c r="H39" s="270"/>
      <c r="I39" s="270">
        <v>1169964</v>
      </c>
      <c r="J39" s="147"/>
    </row>
    <row r="40" spans="1:26" ht="24" customHeight="1">
      <c r="A40" s="129" t="s">
        <v>224</v>
      </c>
      <c r="B40" s="129" t="s">
        <v>224</v>
      </c>
      <c r="C40" s="130" t="s">
        <v>224</v>
      </c>
      <c r="D40" s="132" t="s">
        <v>318</v>
      </c>
      <c r="E40" s="130" t="s">
        <v>224</v>
      </c>
      <c r="F40" s="130" t="s">
        <v>224</v>
      </c>
      <c r="G40" s="130" t="s">
        <v>224</v>
      </c>
      <c r="H40" s="130"/>
      <c r="I40" s="149">
        <f>I13+I28</f>
        <v>2946714</v>
      </c>
      <c r="J40" s="130" t="s">
        <v>224</v>
      </c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1:26" s="153" customFormat="1" ht="18" customHeight="1" hidden="1">
      <c r="A41" s="151"/>
      <c r="B41" s="151"/>
      <c r="C41" s="151"/>
      <c r="D41" s="152"/>
      <c r="E41" s="152"/>
      <c r="F41" s="151"/>
      <c r="G41" s="151"/>
      <c r="H41" s="151"/>
      <c r="I41" s="151"/>
      <c r="J41" s="151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10" ht="15.75" hidden="1">
      <c r="A42" s="5" t="s">
        <v>310</v>
      </c>
      <c r="B42" s="5"/>
      <c r="C42" s="5"/>
      <c r="D42" s="5"/>
      <c r="E42" s="5"/>
      <c r="F42" s="5"/>
      <c r="G42" s="5"/>
      <c r="H42" s="5"/>
      <c r="I42" s="5"/>
      <c r="J42" s="154"/>
    </row>
    <row r="43" spans="1:10" ht="15.75">
      <c r="A43" s="5"/>
      <c r="B43" s="5"/>
      <c r="C43" s="5"/>
      <c r="D43" s="5"/>
      <c r="E43" s="5"/>
      <c r="F43" s="5"/>
      <c r="G43" s="5"/>
      <c r="H43" s="5"/>
      <c r="I43" s="5"/>
      <c r="J43" s="154"/>
    </row>
    <row r="44" spans="1:10" ht="15.75">
      <c r="A44" s="5"/>
      <c r="B44" s="5"/>
      <c r="C44" s="5"/>
      <c r="D44" s="5"/>
      <c r="E44" s="5"/>
      <c r="F44" s="5"/>
      <c r="G44" s="5"/>
      <c r="H44" s="5"/>
      <c r="I44" s="5"/>
      <c r="J44" s="154"/>
    </row>
    <row r="45" spans="1:10" ht="26.25" customHeight="1">
      <c r="A45" s="5"/>
      <c r="B45" s="5"/>
      <c r="C45" s="351" t="s">
        <v>432</v>
      </c>
      <c r="D45" s="239"/>
      <c r="E45" s="239"/>
      <c r="F45" s="351" t="s">
        <v>433</v>
      </c>
      <c r="G45" s="239"/>
      <c r="I45" s="110"/>
      <c r="J45" s="155"/>
    </row>
    <row r="46" spans="3:9" ht="18.75">
      <c r="C46" s="349"/>
      <c r="D46" s="348"/>
      <c r="E46" s="348"/>
      <c r="F46" s="1"/>
      <c r="G46" s="1"/>
      <c r="H46" s="1"/>
      <c r="I46" s="223"/>
    </row>
  </sheetData>
  <sheetProtection/>
  <mergeCells count="16">
    <mergeCell ref="F3:I3"/>
    <mergeCell ref="A7:B7"/>
    <mergeCell ref="A8:B8"/>
    <mergeCell ref="F2:J2"/>
    <mergeCell ref="A10:A11"/>
    <mergeCell ref="C10:C11"/>
    <mergeCell ref="D10:D11"/>
    <mergeCell ref="F4:J4"/>
    <mergeCell ref="D6:I6"/>
    <mergeCell ref="B10:B11"/>
    <mergeCell ref="E10:E11"/>
    <mergeCell ref="H10:H11"/>
    <mergeCell ref="G10:G11"/>
    <mergeCell ref="I10:I11"/>
    <mergeCell ref="J10:J11"/>
    <mergeCell ref="F10:F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93" zoomScalePageLayoutView="0" workbookViewId="0" topLeftCell="A25">
      <selection activeCell="I31" sqref="I31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6.00390625" style="2" customWidth="1"/>
    <col min="5" max="5" width="51.375" style="2" customWidth="1"/>
    <col min="6" max="6" width="17.375" style="2" customWidth="1"/>
    <col min="7" max="7" width="12.625" style="2" customWidth="1"/>
    <col min="8" max="8" width="13.875" style="2" customWidth="1"/>
    <col min="9" max="9" width="12.00390625" style="2" customWidth="1"/>
    <col min="10" max="10" width="11.75390625" style="2" customWidth="1"/>
    <col min="11" max="16384" width="9.00390625" style="2" customWidth="1"/>
  </cols>
  <sheetData>
    <row r="1" spans="1:10" ht="15.75">
      <c r="A1" s="5"/>
      <c r="B1" s="5"/>
      <c r="C1" s="5"/>
      <c r="D1" s="5"/>
      <c r="E1" s="5"/>
      <c r="F1" s="393" t="s">
        <v>193</v>
      </c>
      <c r="G1" s="393"/>
      <c r="H1" s="393"/>
      <c r="I1" s="393"/>
      <c r="J1" s="4"/>
    </row>
    <row r="2" spans="1:11" ht="31.5" customHeight="1">
      <c r="A2" s="5"/>
      <c r="B2" s="5"/>
      <c r="C2" s="5"/>
      <c r="D2" s="5"/>
      <c r="E2" s="5"/>
      <c r="F2" s="366" t="s">
        <v>439</v>
      </c>
      <c r="G2" s="366"/>
      <c r="H2" s="366"/>
      <c r="I2" s="366"/>
      <c r="J2" s="173"/>
      <c r="K2" s="173"/>
    </row>
    <row r="3" spans="1:10" ht="15.75">
      <c r="A3" s="5"/>
      <c r="B3" s="5"/>
      <c r="C3" s="5"/>
      <c r="D3" s="5"/>
      <c r="E3" s="5"/>
      <c r="F3" s="365">
        <v>44070</v>
      </c>
      <c r="G3" s="365"/>
      <c r="H3" s="365"/>
      <c r="I3" s="365"/>
      <c r="J3" s="161"/>
    </row>
    <row r="4" spans="1:11" ht="14.25" customHeight="1">
      <c r="A4" s="5"/>
      <c r="B4" s="5"/>
      <c r="C4" s="5"/>
      <c r="D4" s="5"/>
      <c r="E4" s="5"/>
      <c r="F4" s="5"/>
      <c r="G4" s="5"/>
      <c r="H4" s="60"/>
      <c r="I4" s="60"/>
      <c r="J4" s="5"/>
      <c r="K4" s="1"/>
    </row>
    <row r="5" spans="1:10" ht="48" customHeight="1">
      <c r="A5" s="263"/>
      <c r="B5" s="480" t="s">
        <v>348</v>
      </c>
      <c r="C5" s="480"/>
      <c r="D5" s="480"/>
      <c r="E5" s="480"/>
      <c r="F5" s="480"/>
      <c r="G5" s="480"/>
      <c r="H5" s="480"/>
      <c r="I5" s="480"/>
      <c r="J5" s="263"/>
    </row>
    <row r="6" spans="1:10" ht="21" customHeight="1">
      <c r="A6" s="375">
        <v>25530000000</v>
      </c>
      <c r="B6" s="375"/>
      <c r="C6" s="25"/>
      <c r="D6" s="25"/>
      <c r="E6" s="25"/>
      <c r="F6" s="25"/>
      <c r="G6" s="25"/>
      <c r="H6" s="25"/>
      <c r="I6" s="25"/>
      <c r="J6" s="25"/>
    </row>
    <row r="7" spans="1:10" ht="14.25" customHeight="1">
      <c r="A7" s="398" t="s">
        <v>299</v>
      </c>
      <c r="B7" s="398"/>
      <c r="C7" s="25"/>
      <c r="D7" s="25"/>
      <c r="E7" s="25"/>
      <c r="F7" s="25"/>
      <c r="G7" s="25"/>
      <c r="H7" s="25"/>
      <c r="I7" s="25"/>
      <c r="J7" s="25"/>
    </row>
    <row r="8" spans="1:10" ht="15" customHeight="1">
      <c r="A8" s="7"/>
      <c r="B8" s="7"/>
      <c r="C8" s="7"/>
      <c r="D8" s="25"/>
      <c r="E8" s="25"/>
      <c r="F8" s="25"/>
      <c r="G8" s="25"/>
      <c r="H8" s="25"/>
      <c r="I8" s="25"/>
      <c r="J8" s="237" t="s">
        <v>179</v>
      </c>
    </row>
    <row r="9" spans="1:10" ht="35.25" customHeight="1">
      <c r="A9" s="476" t="s">
        <v>301</v>
      </c>
      <c r="B9" s="476" t="s">
        <v>300</v>
      </c>
      <c r="C9" s="476" t="s">
        <v>199</v>
      </c>
      <c r="D9" s="382" t="s">
        <v>302</v>
      </c>
      <c r="E9" s="492" t="s">
        <v>200</v>
      </c>
      <c r="F9" s="494" t="s">
        <v>201</v>
      </c>
      <c r="G9" s="478" t="s">
        <v>202</v>
      </c>
      <c r="H9" s="494" t="s">
        <v>2</v>
      </c>
      <c r="I9" s="490" t="s">
        <v>3</v>
      </c>
      <c r="J9" s="491"/>
    </row>
    <row r="10" spans="1:10" ht="93.75" customHeight="1">
      <c r="A10" s="477"/>
      <c r="B10" s="477"/>
      <c r="C10" s="477"/>
      <c r="D10" s="383"/>
      <c r="E10" s="493"/>
      <c r="F10" s="495"/>
      <c r="G10" s="479"/>
      <c r="H10" s="495"/>
      <c r="I10" s="92" t="s">
        <v>184</v>
      </c>
      <c r="J10" s="92" t="s">
        <v>203</v>
      </c>
    </row>
    <row r="11" spans="1:10" ht="15" customHeight="1">
      <c r="A11" s="61">
        <v>1</v>
      </c>
      <c r="B11" s="61">
        <v>2</v>
      </c>
      <c r="C11" s="61">
        <v>3</v>
      </c>
      <c r="D11" s="62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</row>
    <row r="12" spans="1:10" ht="34.5" customHeight="1">
      <c r="A12" s="72" t="s">
        <v>41</v>
      </c>
      <c r="B12" s="72"/>
      <c r="C12" s="73"/>
      <c r="D12" s="74" t="s">
        <v>194</v>
      </c>
      <c r="E12" s="75"/>
      <c r="F12" s="75"/>
      <c r="G12" s="94">
        <f aca="true" t="shared" si="0" ref="G12:G34">H12+I12</f>
        <v>6608386.97</v>
      </c>
      <c r="H12" s="76">
        <f>H13</f>
        <v>5594400</v>
      </c>
      <c r="I12" s="76">
        <f>I13</f>
        <v>1013986.97</v>
      </c>
      <c r="J12" s="76">
        <f>J13</f>
        <v>981985</v>
      </c>
    </row>
    <row r="13" spans="1:10" ht="34.5" customHeight="1">
      <c r="A13" s="77" t="s">
        <v>40</v>
      </c>
      <c r="B13" s="77"/>
      <c r="C13" s="78"/>
      <c r="D13" s="74" t="s">
        <v>194</v>
      </c>
      <c r="E13" s="73"/>
      <c r="F13" s="73"/>
      <c r="G13" s="94">
        <f t="shared" si="0"/>
        <v>6608386.97</v>
      </c>
      <c r="H13" s="76">
        <f>SUM(H14:H25)</f>
        <v>5594400</v>
      </c>
      <c r="I13" s="76">
        <f>SUM(I14:I25)</f>
        <v>1013986.97</v>
      </c>
      <c r="J13" s="76">
        <f>SUM(J14:J25)</f>
        <v>981985</v>
      </c>
    </row>
    <row r="14" spans="1:10" ht="96" customHeight="1">
      <c r="A14" s="266" t="s">
        <v>95</v>
      </c>
      <c r="B14" s="93" t="s">
        <v>73</v>
      </c>
      <c r="C14" s="264" t="s">
        <v>17</v>
      </c>
      <c r="D14" s="264" t="s">
        <v>94</v>
      </c>
      <c r="E14" s="26" t="s">
        <v>195</v>
      </c>
      <c r="F14" s="26" t="s">
        <v>242</v>
      </c>
      <c r="G14" s="94">
        <f t="shared" si="0"/>
        <v>35000</v>
      </c>
      <c r="H14" s="23">
        <v>35000</v>
      </c>
      <c r="I14" s="24"/>
      <c r="J14" s="24"/>
    </row>
    <row r="15" spans="1:10" ht="50.25" customHeight="1">
      <c r="A15" s="474" t="s">
        <v>111</v>
      </c>
      <c r="B15" s="489">
        <v>3242</v>
      </c>
      <c r="C15" s="485" t="s">
        <v>15</v>
      </c>
      <c r="D15" s="486" t="s">
        <v>118</v>
      </c>
      <c r="E15" s="26" t="s">
        <v>112</v>
      </c>
      <c r="F15" s="470" t="s">
        <v>243</v>
      </c>
      <c r="G15" s="94">
        <f t="shared" si="0"/>
        <v>50000</v>
      </c>
      <c r="H15" s="23">
        <v>50000</v>
      </c>
      <c r="I15" s="24"/>
      <c r="J15" s="24"/>
    </row>
    <row r="16" spans="1:10" ht="19.5" customHeight="1">
      <c r="A16" s="474"/>
      <c r="B16" s="471"/>
      <c r="C16" s="485"/>
      <c r="D16" s="487"/>
      <c r="E16" s="488" t="s">
        <v>204</v>
      </c>
      <c r="F16" s="471"/>
      <c r="G16" s="94">
        <f t="shared" si="0"/>
        <v>110000</v>
      </c>
      <c r="H16" s="64">
        <v>110000</v>
      </c>
      <c r="I16" s="65"/>
      <c r="J16" s="24"/>
    </row>
    <row r="17" spans="1:10" ht="6.75" customHeight="1" hidden="1" thickBot="1">
      <c r="A17" s="8"/>
      <c r="B17" s="8"/>
      <c r="C17" s="8"/>
      <c r="D17" s="13"/>
      <c r="E17" s="488"/>
      <c r="F17" s="26"/>
      <c r="G17" s="94">
        <f t="shared" si="0"/>
        <v>0</v>
      </c>
      <c r="H17" s="9"/>
      <c r="I17" s="10"/>
      <c r="J17" s="24"/>
    </row>
    <row r="18" spans="1:10" ht="29.25" customHeight="1">
      <c r="A18" s="266" t="s">
        <v>168</v>
      </c>
      <c r="B18" s="266">
        <v>3210</v>
      </c>
      <c r="C18" s="66">
        <v>1050</v>
      </c>
      <c r="D18" s="264" t="s">
        <v>165</v>
      </c>
      <c r="E18" s="472" t="s">
        <v>110</v>
      </c>
      <c r="F18" s="470" t="s">
        <v>243</v>
      </c>
      <c r="G18" s="94">
        <f t="shared" si="0"/>
        <v>345400</v>
      </c>
      <c r="H18" s="11">
        <v>345400</v>
      </c>
      <c r="I18" s="12"/>
      <c r="J18" s="12"/>
    </row>
    <row r="19" spans="1:10" ht="27.75" customHeight="1">
      <c r="A19" s="266" t="s">
        <v>85</v>
      </c>
      <c r="B19" s="266">
        <v>6030</v>
      </c>
      <c r="C19" s="264" t="s">
        <v>83</v>
      </c>
      <c r="D19" s="264" t="s">
        <v>82</v>
      </c>
      <c r="E19" s="473"/>
      <c r="F19" s="471"/>
      <c r="G19" s="94">
        <f t="shared" si="0"/>
        <v>3434000</v>
      </c>
      <c r="H19" s="23">
        <v>3434000</v>
      </c>
      <c r="I19" s="24"/>
      <c r="J19" s="24"/>
    </row>
    <row r="20" spans="1:10" ht="64.5" customHeight="1">
      <c r="A20" s="243" t="s">
        <v>238</v>
      </c>
      <c r="B20" s="243" t="s">
        <v>237</v>
      </c>
      <c r="C20" s="279" t="s">
        <v>83</v>
      </c>
      <c r="D20" s="279" t="s">
        <v>236</v>
      </c>
      <c r="E20" s="472" t="s">
        <v>393</v>
      </c>
      <c r="F20" s="483" t="s">
        <v>388</v>
      </c>
      <c r="G20" s="94">
        <f t="shared" si="0"/>
        <v>700000</v>
      </c>
      <c r="H20" s="23">
        <v>700000</v>
      </c>
      <c r="I20" s="24"/>
      <c r="J20" s="24"/>
    </row>
    <row r="21" spans="1:10" ht="36" customHeight="1">
      <c r="A21" s="243" t="s">
        <v>324</v>
      </c>
      <c r="B21" s="243" t="s">
        <v>387</v>
      </c>
      <c r="C21" s="279" t="s">
        <v>233</v>
      </c>
      <c r="D21" s="279" t="s">
        <v>392</v>
      </c>
      <c r="E21" s="473"/>
      <c r="F21" s="484"/>
      <c r="G21" s="94">
        <f t="shared" si="0"/>
        <v>50000</v>
      </c>
      <c r="H21" s="23"/>
      <c r="I21" s="23">
        <v>50000</v>
      </c>
      <c r="J21" s="23">
        <v>50000</v>
      </c>
    </row>
    <row r="22" spans="1:10" ht="53.25" customHeight="1">
      <c r="A22" s="243" t="s">
        <v>324</v>
      </c>
      <c r="B22" s="243" t="s">
        <v>387</v>
      </c>
      <c r="C22" s="279" t="s">
        <v>233</v>
      </c>
      <c r="D22" s="279" t="s">
        <v>392</v>
      </c>
      <c r="E22" s="305" t="s">
        <v>414</v>
      </c>
      <c r="F22" s="294" t="s">
        <v>415</v>
      </c>
      <c r="G22" s="94">
        <f t="shared" si="0"/>
        <v>171985</v>
      </c>
      <c r="H22" s="23"/>
      <c r="I22" s="276">
        <v>171985</v>
      </c>
      <c r="J22" s="276">
        <v>171985</v>
      </c>
    </row>
    <row r="23" spans="1:10" ht="51" customHeight="1">
      <c r="A23" s="118" t="s">
        <v>235</v>
      </c>
      <c r="B23" s="118" t="s">
        <v>234</v>
      </c>
      <c r="C23" s="119" t="s">
        <v>233</v>
      </c>
      <c r="D23" s="119" t="s">
        <v>232</v>
      </c>
      <c r="E23" s="108" t="s">
        <v>241</v>
      </c>
      <c r="F23" s="265" t="s">
        <v>244</v>
      </c>
      <c r="G23" s="94">
        <f t="shared" si="0"/>
        <v>271000</v>
      </c>
      <c r="H23" s="23"/>
      <c r="I23" s="23">
        <v>271000</v>
      </c>
      <c r="J23" s="23">
        <v>271000</v>
      </c>
    </row>
    <row r="24" spans="1:10" ht="51" customHeight="1">
      <c r="A24" s="257" t="s">
        <v>117</v>
      </c>
      <c r="B24" s="118">
        <v>7461</v>
      </c>
      <c r="C24" s="119" t="s">
        <v>81</v>
      </c>
      <c r="D24" s="119" t="s">
        <v>115</v>
      </c>
      <c r="E24" s="108" t="s">
        <v>256</v>
      </c>
      <c r="F24" s="265" t="s">
        <v>257</v>
      </c>
      <c r="G24" s="94">
        <f t="shared" si="0"/>
        <v>1309001.97</v>
      </c>
      <c r="H24" s="98">
        <v>820000</v>
      </c>
      <c r="I24" s="98">
        <v>489001.97</v>
      </c>
      <c r="J24" s="98">
        <v>489000</v>
      </c>
    </row>
    <row r="25" spans="1:10" ht="54.75" customHeight="1">
      <c r="A25" s="67" t="s">
        <v>60</v>
      </c>
      <c r="B25" s="67">
        <v>8831</v>
      </c>
      <c r="C25" s="68" t="s">
        <v>16</v>
      </c>
      <c r="D25" s="67" t="s">
        <v>218</v>
      </c>
      <c r="E25" s="14" t="s">
        <v>113</v>
      </c>
      <c r="F25" s="26" t="s">
        <v>245</v>
      </c>
      <c r="G25" s="94">
        <f t="shared" si="0"/>
        <v>132000</v>
      </c>
      <c r="H25" s="11">
        <v>100000</v>
      </c>
      <c r="I25" s="11">
        <v>32000</v>
      </c>
      <c r="J25" s="12"/>
    </row>
    <row r="26" spans="1:10" ht="41.25" customHeight="1">
      <c r="A26" s="79" t="s">
        <v>157</v>
      </c>
      <c r="B26" s="79"/>
      <c r="C26" s="80"/>
      <c r="D26" s="81" t="s">
        <v>155</v>
      </c>
      <c r="E26" s="82"/>
      <c r="F26" s="82"/>
      <c r="G26" s="94">
        <f t="shared" si="0"/>
        <v>1465000</v>
      </c>
      <c r="H26" s="76">
        <f>H27</f>
        <v>1465000</v>
      </c>
      <c r="I26" s="76">
        <f>I31+I32+I33</f>
        <v>0</v>
      </c>
      <c r="J26" s="76">
        <f>J31+J32+J33</f>
        <v>0</v>
      </c>
    </row>
    <row r="27" spans="1:10" ht="33.75" customHeight="1">
      <c r="A27" s="79" t="s">
        <v>156</v>
      </c>
      <c r="B27" s="79"/>
      <c r="C27" s="80"/>
      <c r="D27" s="81" t="s">
        <v>155</v>
      </c>
      <c r="E27" s="82"/>
      <c r="F27" s="82"/>
      <c r="G27" s="94">
        <f t="shared" si="0"/>
        <v>1465000</v>
      </c>
      <c r="H27" s="76">
        <f>SUM(H28:H33)</f>
        <v>1465000</v>
      </c>
      <c r="I27" s="76">
        <f>I26</f>
        <v>0</v>
      </c>
      <c r="J27" s="76">
        <f>J26</f>
        <v>0</v>
      </c>
    </row>
    <row r="28" spans="1:10" ht="26.25" customHeight="1">
      <c r="A28" s="243" t="s">
        <v>153</v>
      </c>
      <c r="B28" s="243" t="s">
        <v>93</v>
      </c>
      <c r="C28" s="279" t="s">
        <v>92</v>
      </c>
      <c r="D28" s="273" t="s">
        <v>91</v>
      </c>
      <c r="E28" s="481" t="s">
        <v>391</v>
      </c>
      <c r="F28" s="472" t="s">
        <v>388</v>
      </c>
      <c r="G28" s="94">
        <f t="shared" si="0"/>
        <v>250000</v>
      </c>
      <c r="H28" s="98">
        <v>250000</v>
      </c>
      <c r="I28" s="290"/>
      <c r="J28" s="290"/>
    </row>
    <row r="29" spans="1:10" ht="67.5" customHeight="1">
      <c r="A29" s="243" t="s">
        <v>152</v>
      </c>
      <c r="B29" s="243" t="s">
        <v>151</v>
      </c>
      <c r="C29" s="279" t="s">
        <v>150</v>
      </c>
      <c r="D29" s="273" t="s">
        <v>390</v>
      </c>
      <c r="E29" s="482"/>
      <c r="F29" s="473"/>
      <c r="G29" s="94">
        <f t="shared" si="0"/>
        <v>150000</v>
      </c>
      <c r="H29" s="98">
        <v>150000</v>
      </c>
      <c r="I29" s="290"/>
      <c r="J29" s="290"/>
    </row>
    <row r="30" spans="1:10" ht="78.75" customHeight="1">
      <c r="A30" s="243" t="s">
        <v>152</v>
      </c>
      <c r="B30" s="243" t="s">
        <v>151</v>
      </c>
      <c r="C30" s="279" t="s">
        <v>150</v>
      </c>
      <c r="D30" s="273" t="s">
        <v>390</v>
      </c>
      <c r="E30" s="292" t="s">
        <v>389</v>
      </c>
      <c r="F30" s="291" t="s">
        <v>388</v>
      </c>
      <c r="G30" s="94">
        <f t="shared" si="0"/>
        <v>15000</v>
      </c>
      <c r="H30" s="98">
        <v>15000</v>
      </c>
      <c r="I30" s="290"/>
      <c r="J30" s="290"/>
    </row>
    <row r="31" spans="1:10" ht="54.75" customHeight="1">
      <c r="A31" s="69" t="s">
        <v>145</v>
      </c>
      <c r="B31" s="69" t="s">
        <v>144</v>
      </c>
      <c r="C31" s="70" t="s">
        <v>140</v>
      </c>
      <c r="D31" s="70" t="s">
        <v>143</v>
      </c>
      <c r="E31" s="14" t="s">
        <v>196</v>
      </c>
      <c r="F31" s="26" t="s">
        <v>246</v>
      </c>
      <c r="G31" s="94">
        <f t="shared" si="0"/>
        <v>1000000</v>
      </c>
      <c r="H31" s="98">
        <v>1000000</v>
      </c>
      <c r="I31" s="11"/>
      <c r="J31" s="12"/>
    </row>
    <row r="32" spans="1:10" ht="45" customHeight="1">
      <c r="A32" s="69" t="s">
        <v>138</v>
      </c>
      <c r="B32" s="266">
        <v>5011</v>
      </c>
      <c r="C32" s="264" t="s">
        <v>18</v>
      </c>
      <c r="D32" s="264" t="s">
        <v>86</v>
      </c>
      <c r="E32" s="468" t="s">
        <v>109</v>
      </c>
      <c r="F32" s="470" t="s">
        <v>247</v>
      </c>
      <c r="G32" s="94">
        <f t="shared" si="0"/>
        <v>40000</v>
      </c>
      <c r="H32" s="98">
        <v>40000</v>
      </c>
      <c r="I32" s="11"/>
      <c r="J32" s="12"/>
    </row>
    <row r="33" spans="1:10" ht="41.25" customHeight="1">
      <c r="A33" s="266" t="s">
        <v>327</v>
      </c>
      <c r="B33" s="266">
        <v>5012</v>
      </c>
      <c r="C33" s="264" t="s">
        <v>18</v>
      </c>
      <c r="D33" s="264" t="s">
        <v>328</v>
      </c>
      <c r="E33" s="469"/>
      <c r="F33" s="475"/>
      <c r="G33" s="94">
        <f t="shared" si="0"/>
        <v>10000</v>
      </c>
      <c r="H33" s="11">
        <v>10000</v>
      </c>
      <c r="I33" s="12"/>
      <c r="J33" s="12"/>
    </row>
    <row r="34" spans="1:10" ht="24" customHeight="1">
      <c r="A34" s="95" t="s">
        <v>224</v>
      </c>
      <c r="B34" s="95" t="s">
        <v>224</v>
      </c>
      <c r="C34" s="95" t="s">
        <v>224</v>
      </c>
      <c r="D34" s="96" t="s">
        <v>318</v>
      </c>
      <c r="E34" s="95" t="s">
        <v>224</v>
      </c>
      <c r="F34" s="95" t="s">
        <v>224</v>
      </c>
      <c r="G34" s="97">
        <f t="shared" si="0"/>
        <v>8073386.97</v>
      </c>
      <c r="H34" s="99">
        <f>H12+H26</f>
        <v>7059400</v>
      </c>
      <c r="I34" s="99">
        <f>I12+I26</f>
        <v>1013986.97</v>
      </c>
      <c r="J34" s="99">
        <f>J12+J26</f>
        <v>981985</v>
      </c>
    </row>
    <row r="35" spans="1:10" ht="31.5" customHeight="1">
      <c r="A35" s="15"/>
      <c r="B35" s="15"/>
      <c r="C35" s="15"/>
      <c r="D35" s="16"/>
      <c r="E35" s="17"/>
      <c r="F35" s="17"/>
      <c r="G35" s="17"/>
      <c r="H35" s="18"/>
      <c r="I35" s="18"/>
      <c r="J35" s="18"/>
    </row>
    <row r="36" spans="1:10" ht="21.75" customHeight="1">
      <c r="A36" s="15"/>
      <c r="B36" s="191"/>
      <c r="C36" s="351" t="s">
        <v>432</v>
      </c>
      <c r="D36" s="239"/>
      <c r="E36" s="239"/>
      <c r="F36" s="351" t="s">
        <v>433</v>
      </c>
      <c r="G36" s="239"/>
      <c r="I36" s="110"/>
      <c r="J36" s="71"/>
    </row>
    <row r="37" spans="1:10" ht="18.75" customHeight="1">
      <c r="A37" s="5"/>
      <c r="B37" s="5"/>
      <c r="C37" s="349"/>
      <c r="D37" s="348"/>
      <c r="E37" s="348"/>
      <c r="F37" s="1"/>
      <c r="G37" s="1"/>
      <c r="H37" s="1"/>
      <c r="I37" s="223"/>
      <c r="J37" s="5"/>
    </row>
  </sheetData>
  <sheetProtection/>
  <mergeCells count="29">
    <mergeCell ref="D15:D16"/>
    <mergeCell ref="E16:E17"/>
    <mergeCell ref="B15:B16"/>
    <mergeCell ref="F18:F19"/>
    <mergeCell ref="I9:J9"/>
    <mergeCell ref="C9:C10"/>
    <mergeCell ref="E9:E10"/>
    <mergeCell ref="H9:H10"/>
    <mergeCell ref="F9:F10"/>
    <mergeCell ref="B9:B10"/>
    <mergeCell ref="D9:D10"/>
    <mergeCell ref="F3:I3"/>
    <mergeCell ref="G9:G10"/>
    <mergeCell ref="B5:I5"/>
    <mergeCell ref="E28:E29"/>
    <mergeCell ref="F28:F29"/>
    <mergeCell ref="F20:F21"/>
    <mergeCell ref="E20:E21"/>
    <mergeCell ref="C15:C16"/>
    <mergeCell ref="E32:E33"/>
    <mergeCell ref="F15:F16"/>
    <mergeCell ref="E18:E19"/>
    <mergeCell ref="A15:A16"/>
    <mergeCell ref="F1:I1"/>
    <mergeCell ref="F2:I2"/>
    <mergeCell ref="F32:F33"/>
    <mergeCell ref="A6:B6"/>
    <mergeCell ref="A7:B7"/>
    <mergeCell ref="A9:A10"/>
  </mergeCells>
  <printOptions horizontalCentered="1" verticalCentered="1"/>
  <pageMargins left="0.1968503937007874" right="0.15748031496062992" top="0.35433070866141736" bottom="0.2755905511811024" header="0.35433070866141736" footer="0.1968503937007874"/>
  <pageSetup horizontalDpi="300" verticalDpi="300" orientation="landscape" paperSize="9" scale="75" r:id="rId1"/>
  <rowBreaks count="2" manualBreakCount="2">
    <brk id="21" max="9" man="1"/>
    <brk id="3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87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J19" sqref="J19"/>
    </sheetView>
  </sheetViews>
  <sheetFormatPr defaultColWidth="9.00390625" defaultRowHeight="12.75"/>
  <cols>
    <col min="1" max="1" width="39.00390625" style="1" customWidth="1"/>
    <col min="2" max="2" width="9.125" style="1" customWidth="1"/>
    <col min="3" max="3" width="7.25390625" style="1" customWidth="1"/>
    <col min="4" max="4" width="9.125" style="1" customWidth="1"/>
    <col min="5" max="5" width="7.375" style="1" customWidth="1"/>
    <col min="6" max="6" width="9.125" style="1" customWidth="1"/>
    <col min="7" max="7" width="8.375" style="1" customWidth="1"/>
    <col min="8" max="8" width="9.125" style="1" customWidth="1"/>
    <col min="9" max="9" width="8.00390625" style="1" customWidth="1"/>
    <col min="10" max="16384" width="9.125" style="1" customWidth="1"/>
  </cols>
  <sheetData>
    <row r="1" spans="1:10" ht="14.25" customHeight="1">
      <c r="A1" s="3"/>
      <c r="B1" s="3"/>
      <c r="C1" s="3"/>
      <c r="D1" s="393" t="s">
        <v>197</v>
      </c>
      <c r="E1" s="393"/>
      <c r="F1" s="393"/>
      <c r="G1" s="393"/>
      <c r="H1" s="393"/>
      <c r="I1" s="393"/>
      <c r="J1" s="393"/>
    </row>
    <row r="2" spans="1:10" ht="32.25" customHeight="1">
      <c r="A2" s="3"/>
      <c r="B2" s="3"/>
      <c r="C2" s="3"/>
      <c r="D2" s="366" t="s">
        <v>440</v>
      </c>
      <c r="E2" s="366"/>
      <c r="F2" s="366"/>
      <c r="G2" s="366"/>
      <c r="H2" s="366"/>
      <c r="I2" s="366"/>
      <c r="J2" s="366"/>
    </row>
    <row r="3" spans="1:10" ht="15.75">
      <c r="A3" s="3"/>
      <c r="B3" s="3"/>
      <c r="C3" s="3"/>
      <c r="D3" s="365">
        <v>44070</v>
      </c>
      <c r="E3" s="365"/>
      <c r="F3" s="365"/>
      <c r="G3" s="365"/>
      <c r="H3" s="161"/>
      <c r="I3" s="161"/>
      <c r="J3" s="161"/>
    </row>
    <row r="4" spans="1:10" ht="20.25" customHeight="1">
      <c r="A4" s="3"/>
      <c r="B4" s="3"/>
      <c r="C4" s="3"/>
      <c r="D4" s="3"/>
      <c r="E4" s="4"/>
      <c r="F4" s="507"/>
      <c r="G4" s="507"/>
      <c r="H4" s="507"/>
      <c r="I4" s="507"/>
      <c r="J4" s="507"/>
    </row>
    <row r="5" spans="1:10" ht="15.75">
      <c r="A5" s="3"/>
      <c r="B5" s="3"/>
      <c r="C5" s="3"/>
      <c r="D5" s="3"/>
      <c r="E5" s="393"/>
      <c r="F5" s="393"/>
      <c r="G5" s="393"/>
      <c r="H5" s="393"/>
      <c r="I5" s="5"/>
      <c r="J5" s="3"/>
    </row>
    <row r="6" spans="1:10" ht="15.75">
      <c r="A6" s="3"/>
      <c r="B6" s="3"/>
      <c r="C6" s="3"/>
      <c r="D6" s="3"/>
      <c r="E6" s="6"/>
      <c r="F6" s="6"/>
      <c r="G6" s="5"/>
      <c r="H6" s="3"/>
      <c r="I6" s="3"/>
      <c r="J6" s="3"/>
    </row>
    <row r="7" spans="1:10" ht="15.75">
      <c r="A7" s="508" t="s">
        <v>330</v>
      </c>
      <c r="B7" s="508"/>
      <c r="C7" s="508"/>
      <c r="D7" s="508"/>
      <c r="E7" s="508"/>
      <c r="F7" s="508"/>
      <c r="G7" s="508"/>
      <c r="H7" s="508"/>
      <c r="I7" s="508"/>
      <c r="J7" s="508"/>
    </row>
    <row r="8" spans="1:10" ht="30" customHeight="1">
      <c r="A8" s="509" t="s">
        <v>198</v>
      </c>
      <c r="B8" s="509"/>
      <c r="C8" s="509"/>
      <c r="D8" s="509"/>
      <c r="E8" s="509"/>
      <c r="F8" s="509"/>
      <c r="G8" s="509"/>
      <c r="H8" s="509"/>
      <c r="I8" s="509"/>
      <c r="J8" s="509"/>
    </row>
    <row r="9" spans="1:10" ht="15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4.25" customHeight="1">
      <c r="A11" s="498" t="s">
        <v>38</v>
      </c>
      <c r="B11" s="501" t="s">
        <v>19</v>
      </c>
      <c r="C11" s="502"/>
      <c r="D11" s="505" t="s">
        <v>20</v>
      </c>
      <c r="E11" s="502"/>
      <c r="F11" s="505" t="s">
        <v>21</v>
      </c>
      <c r="G11" s="502"/>
      <c r="H11" s="505" t="s">
        <v>22</v>
      </c>
      <c r="I11" s="502"/>
      <c r="J11" s="496" t="s">
        <v>23</v>
      </c>
    </row>
    <row r="12" spans="1:10" ht="15.75" thickBot="1">
      <c r="A12" s="499"/>
      <c r="B12" s="503"/>
      <c r="C12" s="504"/>
      <c r="D12" s="506"/>
      <c r="E12" s="504"/>
      <c r="F12" s="506"/>
      <c r="G12" s="504"/>
      <c r="H12" s="506"/>
      <c r="I12" s="504"/>
      <c r="J12" s="497"/>
    </row>
    <row r="13" spans="1:10" ht="63.75" thickBot="1">
      <c r="A13" s="499"/>
      <c r="B13" s="20" t="s">
        <v>24</v>
      </c>
      <c r="C13" s="20" t="s">
        <v>25</v>
      </c>
      <c r="D13" s="20" t="s">
        <v>24</v>
      </c>
      <c r="E13" s="20" t="s">
        <v>25</v>
      </c>
      <c r="F13" s="20" t="s">
        <v>24</v>
      </c>
      <c r="G13" s="20" t="s">
        <v>25</v>
      </c>
      <c r="H13" s="20" t="s">
        <v>24</v>
      </c>
      <c r="I13" s="20" t="s">
        <v>25</v>
      </c>
      <c r="J13" s="20" t="s">
        <v>106</v>
      </c>
    </row>
    <row r="14" spans="1:10" ht="16.5" thickBot="1">
      <c r="A14" s="500"/>
      <c r="B14" s="21" t="s">
        <v>26</v>
      </c>
      <c r="C14" s="21" t="s">
        <v>26</v>
      </c>
      <c r="D14" s="21" t="s">
        <v>27</v>
      </c>
      <c r="E14" s="21" t="s">
        <v>27</v>
      </c>
      <c r="F14" s="21" t="s">
        <v>28</v>
      </c>
      <c r="G14" s="21" t="s">
        <v>28</v>
      </c>
      <c r="H14" s="21" t="s">
        <v>29</v>
      </c>
      <c r="I14" s="21" t="s">
        <v>29</v>
      </c>
      <c r="J14" s="21" t="s">
        <v>30</v>
      </c>
    </row>
    <row r="15" spans="1:10" ht="16.5" thickBot="1">
      <c r="A15" s="22">
        <v>1</v>
      </c>
      <c r="B15" s="88">
        <v>2</v>
      </c>
      <c r="C15" s="88">
        <v>3</v>
      </c>
      <c r="D15" s="89">
        <v>4</v>
      </c>
      <c r="E15" s="89">
        <v>5</v>
      </c>
      <c r="F15" s="88">
        <v>6</v>
      </c>
      <c r="G15" s="88">
        <v>7</v>
      </c>
      <c r="H15" s="89">
        <v>8</v>
      </c>
      <c r="I15" s="89">
        <v>9</v>
      </c>
      <c r="J15" s="88">
        <v>10</v>
      </c>
    </row>
    <row r="16" spans="1:10" ht="96" customHeight="1">
      <c r="A16" s="83" t="s">
        <v>63</v>
      </c>
      <c r="B16" s="90"/>
      <c r="C16" s="90"/>
      <c r="D16" s="90">
        <v>250</v>
      </c>
      <c r="E16" s="90"/>
      <c r="F16" s="90">
        <v>48900</v>
      </c>
      <c r="G16" s="90"/>
      <c r="H16" s="90">
        <v>18.26</v>
      </c>
      <c r="I16" s="90"/>
      <c r="J16" s="90"/>
    </row>
    <row r="17" spans="1:10" ht="67.5" customHeight="1">
      <c r="A17" s="241" t="s">
        <v>132</v>
      </c>
      <c r="B17" s="90"/>
      <c r="C17" s="90"/>
      <c r="D17" s="90"/>
      <c r="E17" s="90"/>
      <c r="F17" s="90">
        <v>974</v>
      </c>
      <c r="G17" s="90"/>
      <c r="H17" s="90">
        <v>0.56</v>
      </c>
      <c r="I17" s="90"/>
      <c r="J17" s="90"/>
    </row>
    <row r="18" spans="1:10" ht="23.25" customHeight="1">
      <c r="A18" s="83" t="s">
        <v>91</v>
      </c>
      <c r="B18" s="90">
        <v>333</v>
      </c>
      <c r="C18" s="90"/>
      <c r="D18" s="90">
        <v>626.7</v>
      </c>
      <c r="E18" s="90"/>
      <c r="F18" s="90">
        <v>83300</v>
      </c>
      <c r="G18" s="90"/>
      <c r="H18" s="90"/>
      <c r="I18" s="90"/>
      <c r="J18" s="90">
        <v>22</v>
      </c>
    </row>
    <row r="19" spans="1:10" ht="72.75" customHeight="1">
      <c r="A19" s="84" t="s">
        <v>349</v>
      </c>
      <c r="B19" s="90">
        <v>667</v>
      </c>
      <c r="C19" s="90"/>
      <c r="D19" s="90">
        <v>905</v>
      </c>
      <c r="E19" s="90"/>
      <c r="F19" s="90">
        <v>233300</v>
      </c>
      <c r="G19" s="90"/>
      <c r="H19" s="90">
        <v>78.84</v>
      </c>
      <c r="I19" s="90"/>
      <c r="J19" s="90">
        <v>175</v>
      </c>
    </row>
    <row r="20" spans="1:10" ht="51" customHeight="1">
      <c r="A20" s="84" t="s">
        <v>413</v>
      </c>
      <c r="B20" s="90"/>
      <c r="C20" s="90"/>
      <c r="D20" s="90">
        <v>69</v>
      </c>
      <c r="E20" s="90"/>
      <c r="F20" s="90">
        <v>1623</v>
      </c>
      <c r="G20" s="90"/>
      <c r="H20" s="90">
        <v>7.98</v>
      </c>
      <c r="I20" s="90"/>
      <c r="J20" s="90"/>
    </row>
    <row r="21" spans="1:10" ht="36" customHeight="1">
      <c r="A21" s="84" t="s">
        <v>354</v>
      </c>
      <c r="B21" s="90">
        <v>50</v>
      </c>
      <c r="C21" s="90"/>
      <c r="D21" s="90">
        <v>69</v>
      </c>
      <c r="E21" s="90"/>
      <c r="F21" s="90">
        <v>1071</v>
      </c>
      <c r="G21" s="90"/>
      <c r="H21" s="90"/>
      <c r="I21" s="90"/>
      <c r="J21" s="90"/>
    </row>
    <row r="22" spans="1:10" ht="37.5" customHeight="1">
      <c r="A22" s="84" t="s">
        <v>146</v>
      </c>
      <c r="B22" s="90"/>
      <c r="C22" s="90"/>
      <c r="D22" s="90"/>
      <c r="E22" s="90"/>
      <c r="F22" s="90">
        <v>1623</v>
      </c>
      <c r="G22" s="90"/>
      <c r="H22" s="90"/>
      <c r="I22" s="90"/>
      <c r="J22" s="90"/>
    </row>
    <row r="23" spans="1:10" ht="31.5" customHeight="1">
      <c r="A23" s="85" t="s">
        <v>143</v>
      </c>
      <c r="B23" s="87"/>
      <c r="C23" s="87"/>
      <c r="D23" s="87"/>
      <c r="E23" s="87"/>
      <c r="F23" s="90">
        <v>1136</v>
      </c>
      <c r="G23" s="87"/>
      <c r="H23" s="90">
        <v>0.94</v>
      </c>
      <c r="I23" s="87"/>
      <c r="J23" s="87"/>
    </row>
    <row r="24" spans="1:10" ht="82.5" customHeight="1">
      <c r="A24" s="85" t="s">
        <v>423</v>
      </c>
      <c r="B24" s="87"/>
      <c r="C24" s="87"/>
      <c r="D24" s="90">
        <v>253</v>
      </c>
      <c r="E24" s="87"/>
      <c r="F24" s="90">
        <v>20146</v>
      </c>
      <c r="G24" s="87"/>
      <c r="H24" s="90">
        <v>5.9</v>
      </c>
      <c r="I24" s="87"/>
      <c r="J24" s="87"/>
    </row>
    <row r="25" spans="1:10" ht="48" customHeight="1">
      <c r="A25" s="167" t="s">
        <v>210</v>
      </c>
      <c r="B25" s="87"/>
      <c r="C25" s="87"/>
      <c r="D25" s="87"/>
      <c r="E25" s="87"/>
      <c r="F25" s="90">
        <v>974</v>
      </c>
      <c r="G25" s="87"/>
      <c r="H25" s="90">
        <v>0.61</v>
      </c>
      <c r="I25" s="87"/>
      <c r="J25" s="87"/>
    </row>
    <row r="26" spans="1:10" ht="22.5" customHeight="1">
      <c r="A26" s="84" t="s">
        <v>125</v>
      </c>
      <c r="B26" s="100">
        <v>64</v>
      </c>
      <c r="C26" s="100"/>
      <c r="D26" s="100">
        <v>38</v>
      </c>
      <c r="E26" s="100"/>
      <c r="F26" s="100">
        <v>811</v>
      </c>
      <c r="G26" s="100"/>
      <c r="H26" s="100"/>
      <c r="I26" s="100"/>
      <c r="J26" s="100"/>
    </row>
    <row r="27" spans="1:10" ht="48.75" customHeight="1">
      <c r="A27" s="83" t="s">
        <v>88</v>
      </c>
      <c r="B27" s="100"/>
      <c r="C27" s="100"/>
      <c r="D27" s="100">
        <v>55</v>
      </c>
      <c r="E27" s="100"/>
      <c r="F27" s="100">
        <v>24329</v>
      </c>
      <c r="G27" s="100"/>
      <c r="H27" s="100">
        <v>18.41</v>
      </c>
      <c r="I27" s="100"/>
      <c r="J27" s="100"/>
    </row>
    <row r="28" spans="1:10" ht="15.75">
      <c r="A28" s="86" t="s">
        <v>31</v>
      </c>
      <c r="B28" s="87">
        <f aca="true" t="shared" si="0" ref="B28:J28">SUM(B16:B27)</f>
        <v>1114</v>
      </c>
      <c r="C28" s="87">
        <f t="shared" si="0"/>
        <v>0</v>
      </c>
      <c r="D28" s="87">
        <f t="shared" si="0"/>
        <v>2265.7</v>
      </c>
      <c r="E28" s="87">
        <f t="shared" si="0"/>
        <v>0</v>
      </c>
      <c r="F28" s="87">
        <f t="shared" si="0"/>
        <v>418187</v>
      </c>
      <c r="G28" s="87">
        <f t="shared" si="0"/>
        <v>0</v>
      </c>
      <c r="H28" s="87">
        <f t="shared" si="0"/>
        <v>131.5</v>
      </c>
      <c r="I28" s="87">
        <f t="shared" si="0"/>
        <v>0</v>
      </c>
      <c r="J28" s="87">
        <f t="shared" si="0"/>
        <v>197</v>
      </c>
    </row>
    <row r="31" spans="1:8" ht="24.75" customHeight="1">
      <c r="A31" s="351" t="s">
        <v>432</v>
      </c>
      <c r="B31" s="239"/>
      <c r="C31" s="239"/>
      <c r="D31" s="351" t="s">
        <v>433</v>
      </c>
      <c r="E31" s="239"/>
      <c r="F31" s="346"/>
      <c r="G31" s="346"/>
      <c r="H31" s="346"/>
    </row>
    <row r="32" spans="1:3" ht="18.75">
      <c r="A32" s="349"/>
      <c r="B32" s="348"/>
      <c r="C32" s="348"/>
    </row>
  </sheetData>
  <sheetProtection/>
  <mergeCells count="14">
    <mergeCell ref="F4:J4"/>
    <mergeCell ref="E5:F5"/>
    <mergeCell ref="A7:J7"/>
    <mergeCell ref="A8:J8"/>
    <mergeCell ref="D2:J2"/>
    <mergeCell ref="D1:J1"/>
    <mergeCell ref="D3:G3"/>
    <mergeCell ref="J11:J12"/>
    <mergeCell ref="G5:H5"/>
    <mergeCell ref="A11:A14"/>
    <mergeCell ref="B11:C12"/>
    <mergeCell ref="D11:E12"/>
    <mergeCell ref="F11:G12"/>
    <mergeCell ref="H11:I12"/>
  </mergeCells>
  <printOptions/>
  <pageMargins left="0.85" right="0.25" top="0.29" bottom="0.25" header="0.21" footer="0.1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DeLL</cp:lastModifiedBy>
  <cp:lastPrinted>2020-08-13T11:15:00Z</cp:lastPrinted>
  <dcterms:created xsi:type="dcterms:W3CDTF">2015-01-21T10:35:23Z</dcterms:created>
  <dcterms:modified xsi:type="dcterms:W3CDTF">2020-08-13T11:16:02Z</dcterms:modified>
  <cp:category/>
  <cp:version/>
  <cp:contentType/>
  <cp:contentStatus/>
</cp:coreProperties>
</file>