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025" activeTab="7"/>
  </bookViews>
  <sheets>
    <sheet name="dod1" sheetId="1" r:id="rId1"/>
    <sheet name="dod2" sheetId="2" r:id="rId2"/>
    <sheet name="dod3" sheetId="3" r:id="rId3"/>
    <sheet name="dod4" sheetId="4" r:id="rId4"/>
    <sheet name="dod5" sheetId="5" r:id="rId5"/>
    <sheet name="dod6" sheetId="6" r:id="rId6"/>
    <sheet name="dod7  " sheetId="7" r:id="rId7"/>
    <sheet name="Dod8  " sheetId="8" r:id="rId8"/>
  </sheets>
  <definedNames>
    <definedName name="_xlnm.Print_Area" localSheetId="4">'dod5'!$A$1:$AR$28</definedName>
    <definedName name="_xlnm.Print_Area" localSheetId="5">'dod6'!$A$1:$J$56</definedName>
    <definedName name="_xlnm.Print_Area" localSheetId="6">'dod7  '!$A$1:$J$42</definedName>
  </definedNames>
  <calcPr fullCalcOnLoad="1"/>
</workbook>
</file>

<file path=xl/sharedStrings.xml><?xml version="1.0" encoding="utf-8"?>
<sst xmlns="http://schemas.openxmlformats.org/spreadsheetml/2006/main" count="910" uniqueCount="503">
  <si>
    <t>Додаток 1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</si>
  <si>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</si>
  <si>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</si>
  <si>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</si>
  <si>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</si>
  <si>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</si>
  <si>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</si>
  <si>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</si>
  <si>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</si>
  <si>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</si>
  <si>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</si>
  <si>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</si>
  <si>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</si>
  <si>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Офіційні трансферти  </t>
  </si>
  <si>
    <t>Від органів державного управління  </t>
  </si>
  <si>
    <t>1090</t>
  </si>
  <si>
    <t>1060</t>
  </si>
  <si>
    <t>0133</t>
  </si>
  <si>
    <t>0810</t>
  </si>
  <si>
    <t>Тепло</t>
  </si>
  <si>
    <t xml:space="preserve">Вода та стоки </t>
  </si>
  <si>
    <t>Електроенергія</t>
  </si>
  <si>
    <t>Газ</t>
  </si>
  <si>
    <t>Вугілля (тонн)</t>
  </si>
  <si>
    <t>загальний фонд</t>
  </si>
  <si>
    <t>спеціальний фонд</t>
  </si>
  <si>
    <t xml:space="preserve"> Гкал</t>
  </si>
  <si>
    <t>м3</t>
  </si>
  <si>
    <t xml:space="preserve"> кВт/год</t>
  </si>
  <si>
    <t xml:space="preserve"> тис.м3</t>
  </si>
  <si>
    <t>тн</t>
  </si>
  <si>
    <t>ВСЬОГО по бюджетних установах:</t>
  </si>
  <si>
    <t>0111</t>
  </si>
  <si>
    <t>з них</t>
  </si>
  <si>
    <t>Надання інших внутрішніх кредитів</t>
  </si>
  <si>
    <t>4113</t>
  </si>
  <si>
    <t>Повернення кредитів</t>
  </si>
  <si>
    <t>Надання кредитів</t>
  </si>
  <si>
    <t>Найменування  головного розпорядника  та  ТПКВКМБ / ТКВКБМС</t>
  </si>
  <si>
    <t>Плата за надання адміністративних послуг</t>
  </si>
  <si>
    <t>0110000</t>
  </si>
  <si>
    <t>0100000</t>
  </si>
  <si>
    <t>Державне мито, пов`язане з видачею та оформленням закордонних паспортів (посвідок) та паспортів громадян України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</si>
  <si>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</si>
  <si>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</si>
  <si>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</si>
  <si>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орендної плати за користування цілісним майновим комплексом та іншим державним майном  </t>
  </si>
  <si>
    <t>Плата за надання інших адміністративних послуг</t>
  </si>
  <si>
    <t>Адміністративні штрафи та інші санкції </t>
  </si>
  <si>
    <t>Інші надходження  </t>
  </si>
  <si>
    <t>Доходи від власності та підприємницької діяльності  </t>
  </si>
  <si>
    <t>Єдиний податок з фізичних осіб </t>
  </si>
  <si>
    <t>Єдиний податок з юридичних осіб </t>
  </si>
  <si>
    <t>Єдиний податок  </t>
  </si>
  <si>
    <t>Туристичний збір, сплачений юридичними особами </t>
  </si>
  <si>
    <t>Туристичний збір </t>
  </si>
  <si>
    <t>Пальне</t>
  </si>
  <si>
    <t>Акцизний податок з ввезених на митну територію України підакцизних товарів (продукції) </t>
  </si>
  <si>
    <t>Внутрішні податки на товари та послуги  </t>
  </si>
  <si>
    <t>8831</t>
  </si>
  <si>
    <t>0118831</t>
  </si>
  <si>
    <t>0119410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</si>
  <si>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</si>
  <si>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</si>
  <si>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Надходження бюджетних установ від додаткової (господарської) діяльності 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</si>
  <si>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</si>
  <si>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</si>
  <si>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</si>
  <si>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Інші неподаткові надходження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</si>
  <si>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</si>
  <si>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 </t>
  </si>
  <si>
    <t>Інші податки та збори 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</si>
  <si>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</si>
  <si>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0180</t>
  </si>
  <si>
    <t>9410</t>
  </si>
  <si>
    <t>9150</t>
  </si>
  <si>
    <t>0119150</t>
  </si>
  <si>
    <t>Підтримка діяльності готельного господарства</t>
  </si>
  <si>
    <t>0470</t>
  </si>
  <si>
    <t>7621</t>
  </si>
  <si>
    <t>0117621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</si>
  <si>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</si>
  <si>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</si>
  <si>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</si>
  <si>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</si>
  <si>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</si>
  <si>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</si>
  <si>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5011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</si>
  <si>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</si>
  <si>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</si>
  <si>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</si>
  <si>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</si>
  <si>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</si>
  <si>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</si>
  <si>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</si>
  <si>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</si>
  <si>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</si>
  <si>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комунальні послуги та енергоносії</t>
  </si>
  <si>
    <t>оплата праці</t>
  </si>
  <si>
    <t>видатки розвитку</t>
  </si>
  <si>
    <t>видатки споживання</t>
  </si>
  <si>
    <t>РАЗОМ</t>
  </si>
  <si>
    <t>Охорона та раціональне використання природних ресурсів</t>
  </si>
  <si>
    <t>0511</t>
  </si>
  <si>
    <t>8311</t>
  </si>
  <si>
    <t>0118311</t>
  </si>
  <si>
    <t xml:space="preserve">заг/спец фонд </t>
  </si>
  <si>
    <t>Утримання центральної районної лікарні</t>
  </si>
  <si>
    <t>Утримання територіального центру</t>
  </si>
  <si>
    <t>Програма розвитку фізичної культури і спорту на 2018-2020 роки</t>
  </si>
  <si>
    <t>Програма з благоустрою Срібнянської селищної ради на 2018-2020 роки</t>
  </si>
  <si>
    <t>0113242</t>
  </si>
  <si>
    <t>Про затвердження програми соціальної підтримки учасників АТО та членів їх сімей на території Срібнянської селищної ради на 2018-2020 роки</t>
  </si>
  <si>
    <t>Програма підтримки індивідуального житлового будівництва населених пунктів Срібнянської селищної ради "Власний дім" на 2018-2020 роки</t>
  </si>
  <si>
    <t>Інші дотації з місцевого бюджету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</si>
  <si>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</si>
  <si>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</si>
  <si>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</si>
  <si>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</si>
  <si>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отг смт Срiбне</t>
  </si>
  <si>
    <t>Забезпечення діяльності інших закладів в галузі культури і мистецтва</t>
  </si>
  <si>
    <t>0829</t>
  </si>
  <si>
    <t>4081</t>
  </si>
  <si>
    <t>1014081</t>
  </si>
  <si>
    <t>1014060</t>
  </si>
  <si>
    <t>Забезпечення діяльності бібліотек</t>
  </si>
  <si>
    <t>0824</t>
  </si>
  <si>
    <t>4030</t>
  </si>
  <si>
    <t>1014030</t>
  </si>
  <si>
    <t>0960</t>
  </si>
  <si>
    <t>1100</t>
  </si>
  <si>
    <t>1011100</t>
  </si>
  <si>
    <t>Керівництво і управління у відповідній сфері у містах (місті Києві), селищах, селах, об`єднаних територіальних громадах</t>
  </si>
  <si>
    <t>0160</t>
  </si>
  <si>
    <t>1010160</t>
  </si>
  <si>
    <t>Відділ культури та туризму Срібнянської селищної ради</t>
  </si>
  <si>
    <t>1010000</t>
  </si>
  <si>
    <t>1000000</t>
  </si>
  <si>
    <t>0615011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</si>
  <si>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</si>
  <si>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</si>
  <si>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</si>
  <si>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</si>
  <si>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</si>
  <si>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</si>
  <si>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</si>
  <si>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</si>
  <si>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</si>
  <si>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</si>
  <si>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0611090</t>
  </si>
  <si>
    <t>0921</t>
  </si>
  <si>
    <t>1020</t>
  </si>
  <si>
    <t>0611020</t>
  </si>
  <si>
    <t>0611010</t>
  </si>
  <si>
    <t>0610160</t>
  </si>
  <si>
    <t>Відділ освіти,сім'ї,молоді та спорту Срібнянської селищної ради</t>
  </si>
  <si>
    <t>0610000</t>
  </si>
  <si>
    <t>0600000</t>
  </si>
  <si>
    <t>Реверсна дотація </t>
  </si>
  <si>
    <t>9110</t>
  </si>
  <si>
    <t>0119110</t>
  </si>
  <si>
    <t>Членські внески до асоціацій органів місцевого самоврядування</t>
  </si>
  <si>
    <t>0490</t>
  </si>
  <si>
    <t>7680</t>
  </si>
  <si>
    <t>0117680</t>
  </si>
  <si>
    <t>Організація та проведення громадських робіт</t>
  </si>
  <si>
    <t>1050</t>
  </si>
  <si>
    <t>3210</t>
  </si>
  <si>
    <t>0113210</t>
  </si>
  <si>
    <t>Срібнянська селищна рада</t>
  </si>
  <si>
    <t>Cрібнянська селищна рада</t>
  </si>
  <si>
    <t>Державний бюджет</t>
  </si>
  <si>
    <t>Компенсація пільг по зв'язку</t>
  </si>
  <si>
    <t>Компенсація фізичним особам.які надають соц.послуги гром.похилого віку…</t>
  </si>
  <si>
    <t>Утримання  трудового архіву</t>
  </si>
  <si>
    <t>Утримання районної  ради</t>
  </si>
  <si>
    <t>Додаток 3</t>
  </si>
  <si>
    <t>Додаток 4</t>
  </si>
  <si>
    <t>Додаток 5</t>
  </si>
  <si>
    <t>(грн)</t>
  </si>
  <si>
    <t>Найменування бюджету-одержувача/надавача міжбюджетного трансферту</t>
  </si>
  <si>
    <t>Трансферти з інших місцевих бюджетів</t>
  </si>
  <si>
    <t>Трансферти  іншим бюджетам</t>
  </si>
  <si>
    <t>субвенції</t>
  </si>
  <si>
    <t>усього</t>
  </si>
  <si>
    <t>загального фонду на:</t>
  </si>
  <si>
    <t>спеціального фонду на:</t>
  </si>
  <si>
    <t>Н.М.Морохіна</t>
  </si>
  <si>
    <t>Районний бюджет Срібнянського району</t>
  </si>
  <si>
    <t>дотації :</t>
  </si>
  <si>
    <t>Реверсна дотація **</t>
  </si>
  <si>
    <t>Субвенція з місцевого бюджету на здійснення  переданих видатків у сфері охорони здоров"я за рахунок коштів медичної  субвенції **</t>
  </si>
  <si>
    <t xml:space="preserve">Інші дотації з місцевого бюджету на: </t>
  </si>
  <si>
    <t>Додаток 7</t>
  </si>
  <si>
    <t xml:space="preserve">Срібнянська селищна рада 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</si>
  <si>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2018-2020 роки</t>
  </si>
  <si>
    <t>Програма "Про підвіз здобувачів освіти  Срібнянської селищної ради (Срібнянської ОТГ)Чернігівської області на 2018-2020 роки"</t>
  </si>
  <si>
    <t>Додаток 8</t>
  </si>
  <si>
    <t>споживання енергоносіїв та комунальних послуг у фізичних обсягах у розрізі бюджетних установ, що фінансуються за рахунок місцевого  бюджету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</si>
  <si>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</si>
  <si>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</si>
  <si>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</si>
  <si>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</si>
  <si>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</si>
  <si>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Програма "Турбота " на 2018-2020 роки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</si>
  <si>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</si>
  <si>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Чернігівський обласний бюджет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</si>
  <si>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</si>
  <si>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</si>
  <si>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</si>
  <si>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</si>
  <si>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3242</t>
  </si>
  <si>
    <t>0114082</t>
  </si>
  <si>
    <t>4082</t>
  </si>
  <si>
    <t>Інші заходи в галузі культури і мистецтва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</si>
  <si>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</si>
  <si>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</si>
  <si>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</si>
  <si>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Надання довгострокових кредитів індивідуальним забудовникам житла на селі</t>
  </si>
  <si>
    <t>Додаток 2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</si>
  <si>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</si>
  <si>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</si>
  <si>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</si>
  <si>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</si>
  <si>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X</t>
  </si>
  <si>
    <t>Загальне фінансування</t>
  </si>
  <si>
    <t>Фінансування за активними операціями</t>
  </si>
  <si>
    <t>Зміни обсягів бюджетних коштів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</si>
  <si>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</si>
  <si>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</si>
  <si>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0617363</t>
  </si>
  <si>
    <t>0117363</t>
  </si>
  <si>
    <t>Розроблення схем планування та забудови територій (містобудівної документації)</t>
  </si>
  <si>
    <t>0443</t>
  </si>
  <si>
    <t>7350</t>
  </si>
  <si>
    <t>0117350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</si>
  <si>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</si>
  <si>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</si>
  <si>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0116020</t>
  </si>
  <si>
    <t>(грн.)</t>
  </si>
  <si>
    <t>Виконання інвестиційних проектів в рамках здійснення заходів щодо соціально-економічного розвитку окремих територій ( за рахунок залишку  субвенції який склався на 01.01.19 )</t>
  </si>
  <si>
    <t>Програма забезпечення розроблення містобудівної  документації(генеральних планів населених пунктів Срібнянської селищної ради) на 2019-2029 роки</t>
  </si>
  <si>
    <t>Рішення  11 сесії 7 скликання від 26.07.2018 р.</t>
  </si>
  <si>
    <t>Рішення  3 сесії 7 скликання від 22.12.2017 р.</t>
  </si>
  <si>
    <t>Рішення  16 сесії  7 скликання від 21.12.2018 р.</t>
  </si>
  <si>
    <t>Рішення  3 сесії  7 скликання від 22.12.2017 р.</t>
  </si>
  <si>
    <t>Рішення  13 сесії 7 скликання від 27.09.2018 р.</t>
  </si>
  <si>
    <t>Рішення 12 сесії 7 скликання від 09.08.2018 р.</t>
  </si>
  <si>
    <t xml:space="preserve">Капітальні видатки </t>
  </si>
  <si>
    <t>Кошти, що передаються із загального фонду бюджету до бюджету розвитку (спеціального фонду)</t>
  </si>
  <si>
    <t>з них видатки за рахунок коштів,що передаються із загального фонду до бюджету розвитку (спеціального фонду)</t>
  </si>
  <si>
    <t>у тому числі</t>
  </si>
  <si>
    <t xml:space="preserve"> бюджет розвитку</t>
  </si>
  <si>
    <t>0117362</t>
  </si>
  <si>
    <t>Виконання інвестиційних проектів в рамках формування інфраструктури об`єднаних територіальних громад</t>
  </si>
  <si>
    <t>Виконання інвестиційних проектів в рамках здійснення заходів щодо соціально-економічного розвитку окремих територій ( за рахунок коштів субвенції )</t>
  </si>
  <si>
    <t>Програма ремонту та утримання доріг комунальної власності Срібнянської селищної ради на 2019-2021 роки</t>
  </si>
  <si>
    <t>Рішення  18 сесії  7 скликання від 22.03.2019 р.</t>
  </si>
  <si>
    <t>Утримання КНП Срібнянсь кий ЦПМСД</t>
  </si>
  <si>
    <t>Разом доходів</t>
  </si>
  <si>
    <t>Медична субвенція з державного бюджету місцевим бюджетам </t>
  </si>
  <si>
    <t>Освітня субвенція з державного бюджету місцевим бюджетам </t>
  </si>
  <si>
    <t>Субвенції з державного бюджету місцевим бюджетам</t>
  </si>
  <si>
    <t>Усього доходів (без урахування міжбюджетних трансфертів)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</si>
  <si>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</si>
  <si>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Адміністративний збір за державну реєстрацію речових прав на нерухоме майно та їх обтяжень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</si>
  <si>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</si>
  <si>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</si>
  <si>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</si>
  <si>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Транспортний податок з юридичних осіб </t>
  </si>
  <si>
    <t>Орендна плата з фізичних осіб </t>
  </si>
  <si>
    <t>Земельний податок з фізичних осіб </t>
  </si>
  <si>
    <t>Орендна плата з юридичних осіб </t>
  </si>
  <si>
    <t>Земельний податок з юридичних осіб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</si>
  <si>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</si>
  <si>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</si>
  <si>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</si>
  <si>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</si>
  <si>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майно </t>
  </si>
  <si>
    <t>Місцеві податки </t>
  </si>
  <si>
    <t>Акцизний податок з реалізації суб`єктами господарювання роздрібної торгівлі підакцизних товарів </t>
  </si>
  <si>
    <t>Акцизний податок з вироблених в Україні підакцизних товарів (продукції)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</si>
  <si>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</si>
  <si>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</si>
  <si>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</si>
  <si>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 </t>
  </si>
  <si>
    <t>Рентна плата та плата за використання інших природних ресурсів </t>
  </si>
  <si>
    <t>Найменування згідно з Класифікацією доходів бюджету</t>
  </si>
  <si>
    <t>Фінансування за типом боргового зобов’язання</t>
  </si>
  <si>
    <t>В тому числі: виконання інвестиційних проектів в рамках формування інфраструктури об`єднаних територіальних громад( за рахунок субвенції)</t>
  </si>
  <si>
    <t>Виконання інвестиційних проектів в рамках формування інфраструктури об`єднаних територіальних громад(співфінансування за рахунок власних надходжень)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</si>
  <si>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(за рахунок залишку  освітньої субвенції  який склався на 01.01.2019)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</si>
  <si>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(співфінансування субвенції за рахунок залишку  освітньої субвенції  який склався на 01.01.2019)</t>
  </si>
  <si>
    <t>1017363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</si>
  <si>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 ( за рахунок субвенції з райбюджету)</t>
  </si>
  <si>
    <t>В тому числі: виконання інвестиційних проектів в рамках здійснення заходів щодо соціально-економічного розвитку окремих територій (співфінансування за рахунок власних доходів )</t>
  </si>
  <si>
    <t>В тому числі: інші заходи у сфері соціального захисту і соціального забезпечення(за рахунок власних доходів)</t>
  </si>
  <si>
    <t>Інші заходи у сфері соціального захисту і соціального забезпечення (за рахунок субвенції з обласного бюджету)</t>
  </si>
  <si>
    <t>Додаток 6</t>
  </si>
  <si>
    <t>(код бюджету)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</si>
  <si>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</si>
  <si>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</si>
  <si>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</si>
  <si>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</si>
  <si>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разом</t>
  </si>
  <si>
    <t>Кредитування, усього</t>
  </si>
  <si>
    <t>Міжбюджетні трансферти  місцевого бюджету Срібнянської селищної об'єднаної територіальної громади на  2020 рік</t>
  </si>
  <si>
    <t>Код  бюджету</t>
  </si>
  <si>
    <t>найменування трансферту</t>
  </si>
  <si>
    <t>код Класифікації доходів бюджету</t>
  </si>
  <si>
    <t xml:space="preserve">  </t>
  </si>
  <si>
    <t>Розподіл коштів бюджету розвитку місцевого бюджету Срібнянської селищної об'єднаної територіальної громади на здійснення заходів із будівництва,реконструкції і реставрації об'єктів виробничої,комунікаційної та соціальної інфраструктури  за об'єктами у  2020 році</t>
  </si>
  <si>
    <t>Найменування об"єкта будівництва/ вид будівельних робіт,у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</si>
  <si>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</si>
  <si>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</si>
  <si>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</si>
  <si>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бюжжету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</si>
  <si>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</si>
  <si>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УСЬОГО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</si>
  <si>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</si>
  <si>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компенсацію проїзду  учасникам ЧАЕС</t>
  </si>
  <si>
    <t xml:space="preserve">На  забезпечення припаратами хворих на нецукровий діабет </t>
  </si>
  <si>
    <t>На надання матеріальної допомоги для проведення капіт. ремонту власних житлових будинків та квартир особам з інвал. внаслідок війни та прирів. до них осіб</t>
  </si>
  <si>
    <t>На компенсацію за навчання  лікаря</t>
  </si>
  <si>
    <t>0117330</t>
  </si>
  <si>
    <t>Будівництво  інших об`єктів комунальної власності</t>
  </si>
  <si>
    <t xml:space="preserve">Виготовлення робочого проекту "Капітальний ремонт проїздної частини автомобільної дороги комунальної власності по вул.Яровій в смт Срібне , Срібнянського району,Чернігівської області" </t>
  </si>
  <si>
    <t>0615012</t>
  </si>
  <si>
    <t>Проведення навчально-тренувальних зборів і змагань з неолімпійських видів спорту</t>
  </si>
  <si>
    <t>Будівництво інших об'єктів комунальної власності</t>
  </si>
  <si>
    <t>ЛІМІТИ  НА  2020 РІК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</si>
  <si>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</si>
  <si>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</si>
  <si>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</si>
  <si>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</si>
  <si>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</si>
  <si>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 xml:space="preserve">На  забезпечення припаратами хворих на цукровий діабет </t>
  </si>
  <si>
    <t>здійснення  переданих видатків у сфері охорони здоров"я за рахунок коштів медичної  субвенції  на забезпечення цунтралізованих заходів і лікування хвортх на цукровий та нецукровий діабет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</si>
  <si>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</si>
  <si>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</si>
  <si>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 тому числі: субвенція з місцевого бюджету на здійснення переданих видатків у сфері охорони здоров`я за рахунок коштів медичної субвенції</t>
  </si>
  <si>
    <t xml:space="preserve">Субвенція з місцевого бюджету на здійснення переданих видатків у сфері охорони здоров`я за рахунок коштів медичної субвенції (на забезпечення централізованих заходів з лікування хворих на цукровий та нецукровий діабет) </t>
  </si>
  <si>
    <t xml:space="preserve"> ** Закон  України "Про Державний бюджет України на 2020 рік "</t>
  </si>
  <si>
    <t>5012</t>
  </si>
  <si>
    <t>Доходи  місцевого бюджету Срібнянської  селищної об'єднаної територіальної громади  на 2020 рік</t>
  </si>
  <si>
    <t>Фінансування  місцевого бюджету Срібнянської  селищної об'єднаної територіальної громади  на 2020 рік</t>
  </si>
  <si>
    <t>Розподіл видатків  місцевого бюджету Срібнянської  селищної об'єднаної територіальної громади  на 2020 рік</t>
  </si>
  <si>
    <t>Кредитування місцевого бюджету Срібнянської  селищної об'єднаної територіальної громади  на 2020 рік</t>
  </si>
  <si>
    <t>Розподіл витрат місцевого бюджету Срібнянської селищної об'єднаної територіальної громади на реалізацію місцевих/регіональних програм у 2020 році</t>
  </si>
  <si>
    <t>Надання загальної середньої освіти закладами загальної середньої освіти ( у т. ч. з дошкільними підрозділами (відділеннями, групами))</t>
  </si>
  <si>
    <t>В чому числі : Надання загальної середньої освіти закладами загальної середньої освіти ( у т. ч. з дошкільними підрозділами (відділеннями, групами)), (за рахунок власних надходжень)</t>
  </si>
  <si>
    <t>Надання загальної середньої освіти закладами загальної середньої освіти ( у т. ч. з дошкільними підрозділами (відділеннями, групами)),( видатки за рахунок коштів субвенції на надання державної підтримки особам з особливими освітніми потребами )</t>
  </si>
  <si>
    <t>Надання загальної середньої освіти закладами загальної середньої освіти ( у т. ч. з дошкільними підрозділами (відділеннями, групами)), ( видатки за рахунок коштів освітної субвенції)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</si>
  <si>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</si>
  <si>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</si>
  <si>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</si>
  <si>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Інше внутрішнє фінансування</t>
  </si>
  <si>
    <t>Одержано</t>
  </si>
  <si>
    <t>Повернено</t>
  </si>
  <si>
    <t>На початок періоду</t>
  </si>
  <si>
    <t>Інші розрахунки</t>
  </si>
  <si>
    <t>Фінансування за рахунок коштів єдиного казначейського рахунку</t>
  </si>
  <si>
    <t>0117130</t>
  </si>
  <si>
    <t>7130</t>
  </si>
  <si>
    <t>0421</t>
  </si>
  <si>
    <t>Здійснення заходів із землеустрою</t>
  </si>
  <si>
    <t>0117310</t>
  </si>
  <si>
    <t>7310</t>
  </si>
  <si>
    <t>Будівництво об`єктів житлово-комунального господарства</t>
  </si>
  <si>
    <t>В тому числі :виконання інвестиційних проектів в рамках здійснення заходів щодо соціально-економічного розвитку окремих територій(  за рахунок залишку  субвенції який склався на 01.01.2020 )</t>
  </si>
  <si>
    <t>0117530</t>
  </si>
  <si>
    <t>7530</t>
  </si>
  <si>
    <t>0460</t>
  </si>
  <si>
    <t>Інші заходи у сфері зв`язку, телекомунікації та інформатики</t>
  </si>
  <si>
    <t xml:space="preserve">В тому числі :виконання інвестиційних проектів в рамках здійснення заходів щодо соціально-економічного розвитку окремих територій ( за рахунок залишку  субвенції який склався на 01.01.2020) </t>
  </si>
  <si>
    <t>Виконання інвестиційних проектів в рамках здійснення заходів щодо соціально-економічного розвитку окремих територій( за рахунок власних надходжень)</t>
  </si>
  <si>
    <t>0617321</t>
  </si>
  <si>
    <t>7321</t>
  </si>
  <si>
    <t>Будівництво освітніх установ та закладів</t>
  </si>
  <si>
    <t xml:space="preserve">Відшкодування витрат на проїзд громадянам , які отримують програмний гемодіаліз </t>
  </si>
  <si>
    <t>На придбання бензину Первинній медицині для підвозу хворих до м. Прилук для проходження курсу програмного гемодіалізу</t>
  </si>
  <si>
    <t>Надання загальної середньої освіти закладами загальної середньої освіти ( у т. ч. з дошкільними підрозділами (відділеннями, групами)),( видатки за рахунок залишку коштів субвенції на надання державної підтримки особам з особливими освітніми потребами )</t>
  </si>
  <si>
    <t>в т.ч. за рахунок 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</si>
  <si>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Будівництво міні-футбольного поля зі штучним покриттям по вул.Миру 51. смт Срібне  Срібнянського району Чернігівської області</t>
  </si>
  <si>
    <t xml:space="preserve">Виготовлення робочого проекту "Капітальний ремонт проїздної частини автомобільної дороги комунальної власності  в с.Сокиринці та с.Дігтярі , Срібнянського району,Чернігівської області" </t>
  </si>
  <si>
    <t>Придбання дорожнього катка для потреб Срібнянської об'єднаної територіальної громади</t>
  </si>
  <si>
    <t>Розробка проектно-кошторисної документації на "Капітальний ремонт системи водопостачання з відновленням асфальто-бетонного покриття по  вул.Миру смт Срібне  Чернігівської області."</t>
  </si>
  <si>
    <t>7330</t>
  </si>
  <si>
    <t>Рішення  24 сесії 7 скликання від 20.12.2019 р.</t>
  </si>
  <si>
    <t>Програма забезпечення відшкодування вартості проїзду педагогічних працівників закладів дошкільної та загальної  середньої освіти Срібнянської селищної ради до місць роботи та у зворотному напрямку на 2020 рік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</si>
  <si>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</si>
  <si>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Програма"Організація харчування здобувачів освіти (вихованців) у закладах дошкільної та загальної  середньої освіти на 2020-2022 роки"</t>
  </si>
  <si>
    <t>Будівництво інших об`єктів комунальної власності</t>
  </si>
  <si>
    <t xml:space="preserve"> Програма " Фінансової підтримки КП "Комунгосп" Срібнянської селищної ради та здійснення внесків до його статутного капіталу на 2020-2022 роки  "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</si>
  <si>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</si>
  <si>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</si>
  <si>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</si>
  <si>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</si>
  <si>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</si>
  <si>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</si>
  <si>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 xml:space="preserve"> Надання загальної середньої освіти закладами загальної середньої освіти ( у т. ч. з дошкільними підрозділами (відділеннями, групами)),( видатки за рахунок  субвенції "Нова українська школа")</t>
  </si>
  <si>
    <t xml:space="preserve"> Надання загальної середньої освіти закладами загальної середньої освіти ( у т. ч. з дошкільними підрозділами (відділеннями, групами)),( співфінансування субвенції "Нова українська школа")</t>
  </si>
  <si>
    <t xml:space="preserve"> Надання загальної середньої освіти закладами загальної середньої освіти ( у т. ч. з дошкільними підрозділами (відділеннями, групами)), ( за рахунок дотації на здійснення переданих з держбюджету видатків з утримання закладів освіти та охорони здоров`я )</t>
  </si>
  <si>
    <t>В тому числі:централізовані заходи з лікування хворих на цукровий та нецукровий діабет( за рахунок власних надходжень)</t>
  </si>
  <si>
    <t>Централізовані заходи з лікування хворих на цукровий та нецукровий діабет (за рахунок субвенції на здійснення підтримки окремих закладів та заходів у системі охорони здоров`я)</t>
  </si>
  <si>
    <t>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</si>
  <si>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здійснення підтримки окремих закладів та заходів у системі охорони здоров`я за рахунок відповідної субвенції з державного бюджету</t>
  </si>
  <si>
    <t>Виготовлення робочого проекту та улаштування системи відеоспостереження зони стадіону смт Срібне, Срібнянського району,Чернігівської області</t>
  </si>
  <si>
    <t>Капітальні видатки (за рахунок субвенції з освітніми потребами)</t>
  </si>
  <si>
    <t>Капітальні видатки (за рахунок субвенції НУШ)</t>
  </si>
  <si>
    <t>Капітальні видатки ( співфінансування субвенції НУШ)</t>
  </si>
  <si>
    <t>Виготовлення робочого проекту "Капітальний ремонт кухні Срібнянської ЗОШ I-III ст. по вул.Миру,51Б,смт.Срібне Срібнянського району Чернігівської області"</t>
  </si>
  <si>
    <t>Виготовлення робочого проекту "Капітальний ремонт кухні Срібнянського ЗДО"Сонечко" по вул.Сонячна,24,смт.Срібне Срібнянського району Чернігівської області"</t>
  </si>
  <si>
    <t>Програма «Профілактика правопорушень на 2020-2022 роки»</t>
  </si>
  <si>
    <t>Рішення  26 сесії  7 скликання від 19.02.2020 р.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</si>
  <si>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</si>
  <si>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</si>
  <si>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субвенції з місцевого бюджету</t>
  </si>
  <si>
    <t>0113104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</si>
  <si>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</si>
  <si>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</si>
  <si>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0117691</t>
  </si>
  <si>
    <t>7691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</si>
  <si>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</si>
  <si>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субвенції </t>
  </si>
  <si>
    <t>загального фонду на:*</t>
  </si>
  <si>
    <t>*Рішення сесії  "Про обласний бюджет на 2020 рік"  та рішення сесії районної ради "Про районний бюджет на 2020 рік" зі змінами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</si>
  <si>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</si>
  <si>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</si>
  <si>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</si>
  <si>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</si>
  <si>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 (за рахунок власних доходів на забезпечення припаратами хворих на нецукровий діабет)</t>
  </si>
  <si>
    <t>Інша субвенція на виготовлення робочого проекту та капітальний ремонт автомобільної дороги комунальної власності по вул.Українська в смт Срібне Чернігівської області</t>
  </si>
  <si>
    <t>Виготовлення  робочого проекту та капітальний ремонт автомобільної дороги комунальної власності по вул.Українська в смт Срібне  Чернігівської області</t>
  </si>
  <si>
    <t>В тому числі: утримання та розвиток автомобільних доріг та дорожньої інфраструктури за рахунок коштів місцевого бюджету ( за рахунок іншої  субвенції з райбюджету )</t>
  </si>
  <si>
    <t>Утримання та розвиток автомобільних доріг та дорожньої інфраструктури за рахунок коштів місцевого бюджету( за рахунок власних надходжень)</t>
  </si>
  <si>
    <t>Багатопрофільна стаціонарна медична допомога населенню</t>
  </si>
  <si>
    <t>до рішення тридцять сьомої  сесії сьомого скликання Срібнянської селищної ради</t>
  </si>
  <si>
    <t xml:space="preserve">до рішення тридцять сьомої  сесії сьомого скликання Срібнянської селищної ради </t>
  </si>
  <si>
    <t>до рішення тридцять сьомої  сесії сьомого скликання                                      Срібнянської селищної ради</t>
  </si>
  <si>
    <t>до рішення тридцять сьомої   сесії сьомого скликання                           Срібнянської селищної ради</t>
  </si>
  <si>
    <t xml:space="preserve">до рішення тридцять сьомої   сесії сьомого скликання                                 Срібнянської селищної ради </t>
  </si>
  <si>
    <t>Програма фінансової підтримки комунального некомерційного підприємства "Срібнянський центр первинної медико-санітарної допомоги"Срібнянської селищної ради на 2020 рік</t>
  </si>
  <si>
    <t>Рішення  34 сесії 7 скликання від 14.09.2020 р.</t>
  </si>
  <si>
    <t>Програма  забезпечення препаратами інсуліну хворих на цукровий та нецукровий діабет на 2020 рік</t>
  </si>
  <si>
    <t>Розробка проектної документації  та реконстукція в рамках відновлення системи вуличного освітлення частини вул.Урожайна, вул.Ювілейна від КТП-1100 в смт. Срібне, Срібнянського району,  Чернігівської області</t>
  </si>
  <si>
    <t>Розробка проектної документації та реконстукція в рамках відновлення системи вуличного освітлення частини вул.Миру від ЗТП-50-18 в смт. Срібне, Срібнянського району,  Чернігівської області</t>
  </si>
  <si>
    <t>0117660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</si>
  <si>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</si>
  <si>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</si>
  <si>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Інша субвенція на реконстукцію в рамках відновлення системи вуличного освітлення частини вул.Урожайна, вул.Ювілейна від КТП-1100 в смт. Срібне, Срібнянського району,  Чернігівської області</t>
  </si>
  <si>
    <t>Інша субвенція на реконстукцію в рамках відновлення системи вуличного освітлення частини вул.Миру від ЗТП-50-18 в смт. Срібне, Срібнянського району,  Чернігівської області</t>
  </si>
  <si>
    <t>на проведення виборів депутатів місцевих рад та сільських,селищних,міських голів за рахунок відповідної субвенції з державного бюджету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</si>
  <si>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</si>
  <si>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Інша субвенція на заробітну плату з нарахуваннями</t>
  </si>
  <si>
    <t>Бюджет Васьковецької сільської ради</t>
  </si>
  <si>
    <t>Будівництво об`єктів житлово-комунального господарства(за рахунок іншої субвенції з райбюджету)</t>
  </si>
  <si>
    <t>В тому числі: будівництво об`єктів житлово-комунального господарства(за рахунок власних надходжень)</t>
  </si>
  <si>
    <t>В тому числі:первинна медична допомога населенню, що надається центрами первинної медичної (медико-санітарної) допомоги(за рахунок власних надходжень)</t>
  </si>
  <si>
    <t>Первинна медична допомога населенню, що надається центрами первинної медичної (медико-санітарної) допомоги(за рахунок іншої субвенції з Васьковецької с.р.)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</si>
  <si>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інвалідністю(за рахунок власних надходжень)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</si>
  <si>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(за рахунок іншої субвенції з Васьковецької с.р.)</t>
  </si>
  <si>
    <t>0112010</t>
  </si>
  <si>
    <t>В тому числі:на фінансування Програми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2018-2020 роки</t>
  </si>
  <si>
    <t>2010</t>
  </si>
  <si>
    <t>0731</t>
  </si>
  <si>
    <t>Рішення  37 сесії 7 скликання від 22.10.2020 р.</t>
  </si>
  <si>
    <t>0112152</t>
  </si>
  <si>
    <t>2152</t>
  </si>
  <si>
    <t>Інші програми та заходи у сфері охорони здоров`я</t>
  </si>
  <si>
    <t>дотація на:</t>
  </si>
  <si>
    <t>інші дотації з місцевого бюджету на компенсацію за навчання  лікаря</t>
  </si>
  <si>
    <t>Інша субвенція на придбання комп'ютерної техніки</t>
  </si>
  <si>
    <t>Головуючий на сесії,депутат селищної ради</t>
  </si>
  <si>
    <t>В.ГЕРАЩЕНКО</t>
  </si>
  <si>
    <t>Головуючий на сесії,                    депутат селищної ради</t>
  </si>
  <si>
    <t>На фінансування Програми ….</t>
  </si>
  <si>
    <t>В тому числі:багатопрофільна стаціонарна медична допомога населенню(за рахунок власних надходжень)</t>
  </si>
  <si>
    <t>Багатопрофільна стаціонарна медична допомога населенню(за рахунок  дотації на здійснення переданих з держбюджету видатків..)</t>
  </si>
  <si>
    <t>0110191</t>
  </si>
  <si>
    <t>0191</t>
  </si>
  <si>
    <t>Проведення місцевих виборів</t>
  </si>
  <si>
    <t>В тому числі :Проведення місцевих виборів(за рахунок власних надходжень)</t>
  </si>
  <si>
    <t>Проведення місцевих виборів(за рахунок субвенції)</t>
  </si>
  <si>
    <t>0116083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</si>
  <si>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</si>
  <si>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</si>
  <si>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</si>
  <si>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В тому числі: інші програми та заходи у сфері охорони здоров`я(за рахунок вдасних надходжень)</t>
  </si>
  <si>
    <t>В тому числі: інші програми та заходи у сфері охорони здоров`я(за рахунок дотації з райбюджету)</t>
  </si>
  <si>
    <t>В тому числі:забезпечення діяльності інших закладів у сфері освіти(за рахунок власних надходжень)</t>
  </si>
  <si>
    <t>Забезпечення діяльності інших закладів у сфері освіти(за рахунок субвенції з райбюджету)</t>
  </si>
  <si>
    <t>В тому числі:організаційне,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рад(за рахунок власних надходжень)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</si>
  <si>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рад(за рахунок іншої субвенції з райбюджету)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</si>
  <si>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</si>
  <si>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Придбання квартири дитині-сироті(за рахунок субвенції з держбюджету)</t>
  </si>
  <si>
    <t xml:space="preserve">         В.ГЕРАЩЕНКО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</si>
  <si>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</si>
  <si>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</si>
  <si>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 рішення тридцять сьомої   сесії сьомого скликання                                                                         Срібнянської селищної ради</t>
  </si>
  <si>
    <t>Програма підтримки розвитку архівної справи комунальної установи "Трудовий архів" Срібнянської селищної ради на 2020-2025 роки</t>
  </si>
  <si>
    <t>Програма фінансової підтримки Комунального некомерційного підприємства "Срібнянська центральна лікарня" Срібнянської селищної ради Чернігівської області на 2020 рік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</si>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</sst>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.00\ _г_р_н_._-;\-* #,##0.00\ _г_р_н_._-;_-* &quot;-&quot;??\ _г_р_н_._-;_-@_-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</numFmts>
  <fonts count="98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Helv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</borders>
  <cellStyleXfs count="1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3" fillId="3" borderId="0" applyNumberFormat="0" applyBorder="0" applyAlignment="0" applyProtection="0"/>
    <xf numFmtId="0" fontId="68" fillId="4" borderId="0" applyNumberFormat="0" applyBorder="0" applyAlignment="0" applyProtection="0"/>
    <xf numFmtId="0" fontId="3" fillId="5" borderId="0" applyNumberFormat="0" applyBorder="0" applyAlignment="0" applyProtection="0"/>
    <xf numFmtId="0" fontId="68" fillId="6" borderId="0" applyNumberFormat="0" applyBorder="0" applyAlignment="0" applyProtection="0"/>
    <xf numFmtId="0" fontId="3" fillId="7" borderId="0" applyNumberFormat="0" applyBorder="0" applyAlignment="0" applyProtection="0"/>
    <xf numFmtId="0" fontId="68" fillId="8" borderId="0" applyNumberFormat="0" applyBorder="0" applyAlignment="0" applyProtection="0"/>
    <xf numFmtId="0" fontId="3" fillId="3" borderId="0" applyNumberFormat="0" applyBorder="0" applyAlignment="0" applyProtection="0"/>
    <xf numFmtId="0" fontId="68" fillId="9" borderId="0" applyNumberFormat="0" applyBorder="0" applyAlignment="0" applyProtection="0"/>
    <xf numFmtId="0" fontId="3" fillId="10" borderId="0" applyNumberFormat="0" applyBorder="0" applyAlignment="0" applyProtection="0"/>
    <xf numFmtId="0" fontId="68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8" fillId="14" borderId="0" applyNumberFormat="0" applyBorder="0" applyAlignment="0" applyProtection="0"/>
    <xf numFmtId="0" fontId="3" fillId="15" borderId="0" applyNumberFormat="0" applyBorder="0" applyAlignment="0" applyProtection="0"/>
    <xf numFmtId="0" fontId="68" fillId="16" borderId="0" applyNumberFormat="0" applyBorder="0" applyAlignment="0" applyProtection="0"/>
    <xf numFmtId="0" fontId="3" fillId="13" borderId="0" applyNumberFormat="0" applyBorder="0" applyAlignment="0" applyProtection="0"/>
    <xf numFmtId="0" fontId="68" fillId="17" borderId="0" applyNumberFormat="0" applyBorder="0" applyAlignment="0" applyProtection="0"/>
    <xf numFmtId="0" fontId="3" fillId="18" borderId="0" applyNumberFormat="0" applyBorder="0" applyAlignment="0" applyProtection="0"/>
    <xf numFmtId="0" fontId="68" fillId="19" borderId="0" applyNumberFormat="0" applyBorder="0" applyAlignment="0" applyProtection="0"/>
    <xf numFmtId="0" fontId="3" fillId="15" borderId="0" applyNumberFormat="0" applyBorder="0" applyAlignment="0" applyProtection="0"/>
    <xf numFmtId="0" fontId="68" fillId="20" borderId="0" applyNumberFormat="0" applyBorder="0" applyAlignment="0" applyProtection="0"/>
    <xf numFmtId="0" fontId="3" fillId="12" borderId="0" applyNumberFormat="0" applyBorder="0" applyAlignment="0" applyProtection="0"/>
    <xf numFmtId="0" fontId="68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9" fillId="23" borderId="0" applyNumberFormat="0" applyBorder="0" applyAlignment="0" applyProtection="0"/>
    <xf numFmtId="0" fontId="8" fillId="24" borderId="0" applyNumberFormat="0" applyBorder="0" applyAlignment="0" applyProtection="0"/>
    <xf numFmtId="0" fontId="69" fillId="25" borderId="0" applyNumberFormat="0" applyBorder="0" applyAlignment="0" applyProtection="0"/>
    <xf numFmtId="0" fontId="8" fillId="13" borderId="0" applyNumberFormat="0" applyBorder="0" applyAlignment="0" applyProtection="0"/>
    <xf numFmtId="0" fontId="69" fillId="26" borderId="0" applyNumberFormat="0" applyBorder="0" applyAlignment="0" applyProtection="0"/>
    <xf numFmtId="0" fontId="8" fillId="18" borderId="0" applyNumberFormat="0" applyBorder="0" applyAlignment="0" applyProtection="0"/>
    <xf numFmtId="0" fontId="69" fillId="27" borderId="0" applyNumberFormat="0" applyBorder="0" applyAlignment="0" applyProtection="0"/>
    <xf numFmtId="0" fontId="8" fillId="15" borderId="0" applyNumberFormat="0" applyBorder="0" applyAlignment="0" applyProtection="0"/>
    <xf numFmtId="0" fontId="69" fillId="28" borderId="0" applyNumberFormat="0" applyBorder="0" applyAlignment="0" applyProtection="0"/>
    <xf numFmtId="0" fontId="8" fillId="24" borderId="0" applyNumberFormat="0" applyBorder="0" applyAlignment="0" applyProtection="0"/>
    <xf numFmtId="0" fontId="69" fillId="29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69" fillId="32" borderId="0" applyNumberFormat="0" applyBorder="0" applyAlignment="0" applyProtection="0"/>
    <xf numFmtId="0" fontId="8" fillId="24" borderId="0" applyNumberFormat="0" applyBorder="0" applyAlignment="0" applyProtection="0"/>
    <xf numFmtId="0" fontId="69" fillId="33" borderId="0" applyNumberFormat="0" applyBorder="0" applyAlignment="0" applyProtection="0"/>
    <xf numFmtId="0" fontId="8" fillId="34" borderId="0" applyNumberFormat="0" applyBorder="0" applyAlignment="0" applyProtection="0"/>
    <xf numFmtId="0" fontId="69" fillId="35" borderId="0" applyNumberFormat="0" applyBorder="0" applyAlignment="0" applyProtection="0"/>
    <xf numFmtId="0" fontId="8" fillId="36" borderId="0" applyNumberFormat="0" applyBorder="0" applyAlignment="0" applyProtection="0"/>
    <xf numFmtId="0" fontId="69" fillId="37" borderId="0" applyNumberFormat="0" applyBorder="0" applyAlignment="0" applyProtection="0"/>
    <xf numFmtId="0" fontId="8" fillId="38" borderId="0" applyNumberFormat="0" applyBorder="0" applyAlignment="0" applyProtection="0"/>
    <xf numFmtId="0" fontId="69" fillId="39" borderId="0" applyNumberFormat="0" applyBorder="0" applyAlignment="0" applyProtection="0"/>
    <xf numFmtId="0" fontId="8" fillId="24" borderId="0" applyNumberFormat="0" applyBorder="0" applyAlignment="0" applyProtection="0"/>
    <xf numFmtId="0" fontId="69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34" borderId="0" applyNumberFormat="0" applyBorder="0" applyAlignment="0" applyProtection="0"/>
    <xf numFmtId="0" fontId="9" fillId="18" borderId="1" applyNumberFormat="0" applyAlignment="0" applyProtection="0"/>
    <xf numFmtId="0" fontId="70" fillId="42" borderId="2" applyNumberFormat="0" applyAlignment="0" applyProtection="0"/>
    <xf numFmtId="0" fontId="9" fillId="5" borderId="1" applyNumberFormat="0" applyAlignment="0" applyProtection="0"/>
    <xf numFmtId="0" fontId="71" fillId="43" borderId="3" applyNumberFormat="0" applyAlignment="0" applyProtection="0"/>
    <xf numFmtId="0" fontId="10" fillId="3" borderId="4" applyNumberFormat="0" applyAlignment="0" applyProtection="0"/>
    <xf numFmtId="0" fontId="72" fillId="43" borderId="2" applyNumberFormat="0" applyAlignment="0" applyProtection="0"/>
    <xf numFmtId="0" fontId="11" fillId="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73" fillId="0" borderId="5" applyNumberFormat="0" applyFill="0" applyAlignment="0" applyProtection="0"/>
    <xf numFmtId="0" fontId="22" fillId="0" borderId="6" applyNumberFormat="0" applyFill="0" applyAlignment="0" applyProtection="0"/>
    <xf numFmtId="0" fontId="74" fillId="0" borderId="7" applyNumberFormat="0" applyFill="0" applyAlignment="0" applyProtection="0"/>
    <xf numFmtId="0" fontId="23" fillId="0" borderId="8" applyNumberFormat="0" applyFill="0" applyAlignment="0" applyProtection="0"/>
    <xf numFmtId="0" fontId="75" fillId="0" borderId="9" applyNumberFormat="0" applyFill="0" applyAlignment="0" applyProtection="0"/>
    <xf numFmtId="0" fontId="24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 vertical="top"/>
      <protection/>
    </xf>
    <xf numFmtId="0" fontId="17" fillId="0" borderId="11" applyNumberFormat="0" applyFill="0" applyAlignment="0" applyProtection="0"/>
    <xf numFmtId="0" fontId="76" fillId="0" borderId="12" applyNumberFormat="0" applyFill="0" applyAlignment="0" applyProtection="0"/>
    <xf numFmtId="0" fontId="2" fillId="0" borderId="13" applyNumberFormat="0" applyFill="0" applyAlignment="0" applyProtection="0"/>
    <xf numFmtId="0" fontId="12" fillId="44" borderId="14" applyNumberFormat="0" applyAlignment="0" applyProtection="0"/>
    <xf numFmtId="0" fontId="77" fillId="45" borderId="15" applyNumberFormat="0" applyAlignment="0" applyProtection="0"/>
    <xf numFmtId="0" fontId="12" fillId="44" borderId="14" applyNumberFormat="0" applyAlignment="0" applyProtection="0"/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46" borderId="0" applyNumberFormat="0" applyBorder="0" applyAlignment="0" applyProtection="0"/>
    <xf numFmtId="0" fontId="13" fillId="18" borderId="0" applyNumberFormat="0" applyBorder="0" applyAlignment="0" applyProtection="0"/>
    <xf numFmtId="0" fontId="28" fillId="3" borderId="1" applyNumberFormat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8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2" fillId="0" borderId="16" applyNumberFormat="0" applyFill="0" applyAlignment="0" applyProtection="0"/>
    <xf numFmtId="0" fontId="81" fillId="47" borderId="0" applyNumberFormat="0" applyBorder="0" applyAlignment="0" applyProtection="0"/>
    <xf numFmtId="0" fontId="14" fillId="22" borderId="0" applyNumberFormat="0" applyBorder="0" applyAlignment="0" applyProtection="0"/>
    <xf numFmtId="0" fontId="14" fillId="48" borderId="0" applyNumberFormat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9" borderId="17" applyNumberFormat="0" applyFont="0" applyAlignment="0" applyProtection="0"/>
    <xf numFmtId="0" fontId="0" fillId="7" borderId="18" applyNumberFormat="0" applyFont="0" applyAlignment="0" applyProtection="0"/>
    <xf numFmtId="0" fontId="21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" borderId="4" applyNumberFormat="0" applyAlignment="0" applyProtection="0"/>
    <xf numFmtId="0" fontId="83" fillId="0" borderId="19" applyNumberFormat="0" applyFill="0" applyAlignment="0" applyProtection="0"/>
    <xf numFmtId="0" fontId="16" fillId="0" borderId="20" applyNumberFormat="0" applyFill="0" applyAlignment="0" applyProtection="0"/>
    <xf numFmtId="0" fontId="29" fillId="18" borderId="0" applyNumberFormat="0" applyBorder="0" applyAlignment="0" applyProtection="0"/>
    <xf numFmtId="0" fontId="5" fillId="0" borderId="0">
      <alignment/>
      <protection/>
    </xf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5" fillId="50" borderId="0" applyNumberFormat="0" applyBorder="0" applyAlignment="0" applyProtection="0"/>
    <xf numFmtId="0" fontId="18" fillId="51" borderId="0" applyNumberFormat="0" applyBorder="0" applyAlignment="0" applyProtection="0"/>
  </cellStyleXfs>
  <cellXfs count="541">
    <xf numFmtId="0" fontId="0" fillId="0" borderId="0" xfId="0" applyAlignment="1">
      <alignment/>
    </xf>
    <xf numFmtId="0" fontId="80" fillId="0" borderId="0" xfId="144">
      <alignment/>
      <protection/>
    </xf>
    <xf numFmtId="0" fontId="0" fillId="0" borderId="0" xfId="147">
      <alignment/>
      <protection/>
    </xf>
    <xf numFmtId="0" fontId="86" fillId="0" borderId="0" xfId="144" applyFont="1">
      <alignment/>
      <protection/>
    </xf>
    <xf numFmtId="0" fontId="86" fillId="0" borderId="0" xfId="150" applyFont="1">
      <alignment/>
      <protection/>
    </xf>
    <xf numFmtId="0" fontId="19" fillId="0" borderId="0" xfId="147" applyFont="1">
      <alignment/>
      <protection/>
    </xf>
    <xf numFmtId="0" fontId="86" fillId="0" borderId="0" xfId="150" applyFont="1" applyAlignment="1">
      <alignment horizontal="left"/>
      <protection/>
    </xf>
    <xf numFmtId="0" fontId="6" fillId="0" borderId="0" xfId="168" applyFont="1" applyBorder="1" applyAlignment="1" applyProtection="1">
      <alignment horizontal="center" vertical="center"/>
      <protection locked="0"/>
    </xf>
    <xf numFmtId="49" fontId="19" fillId="3" borderId="21" xfId="168" applyNumberFormat="1" applyFont="1" applyFill="1" applyBorder="1" applyAlignment="1">
      <alignment vertical="center"/>
      <protection/>
    </xf>
    <xf numFmtId="2" fontId="19" fillId="3" borderId="21" xfId="168" applyNumberFormat="1" applyFont="1" applyFill="1" applyBorder="1" applyAlignment="1">
      <alignment vertical="center" wrapText="1"/>
      <protection/>
    </xf>
    <xf numFmtId="2" fontId="6" fillId="3" borderId="21" xfId="168" applyNumberFormat="1" applyFont="1" applyFill="1" applyBorder="1" applyAlignment="1">
      <alignment vertical="center" wrapText="1"/>
      <protection/>
    </xf>
    <xf numFmtId="2" fontId="19" fillId="0" borderId="21" xfId="168" applyNumberFormat="1" applyFont="1" applyFill="1" applyBorder="1" applyAlignment="1">
      <alignment horizontal="center" vertical="center" wrapText="1"/>
      <protection/>
    </xf>
    <xf numFmtId="2" fontId="6" fillId="0" borderId="21" xfId="168" applyNumberFormat="1" applyFont="1" applyFill="1" applyBorder="1" applyAlignment="1">
      <alignment horizontal="center" vertical="center" wrapText="1"/>
      <protection/>
    </xf>
    <xf numFmtId="49" fontId="19" fillId="3" borderId="21" xfId="168" applyNumberFormat="1" applyFont="1" applyFill="1" applyBorder="1" applyAlignment="1">
      <alignment horizontal="center" vertical="center" wrapText="1"/>
      <protection/>
    </xf>
    <xf numFmtId="49" fontId="19" fillId="0" borderId="21" xfId="168" applyNumberFormat="1" applyFont="1" applyFill="1" applyBorder="1" applyAlignment="1">
      <alignment horizontal="center" vertical="center" wrapText="1"/>
      <protection/>
    </xf>
    <xf numFmtId="49" fontId="6" fillId="0" borderId="0" xfId="168" applyNumberFormat="1" applyFont="1" applyBorder="1" applyAlignment="1">
      <alignment horizontal="center"/>
      <protection/>
    </xf>
    <xf numFmtId="0" fontId="6" fillId="0" borderId="0" xfId="168" applyFont="1" applyBorder="1" applyAlignment="1">
      <alignment horizontal="center" vertical="center" wrapText="1"/>
      <protection/>
    </xf>
    <xf numFmtId="3" fontId="6" fillId="0" borderId="0" xfId="168" applyNumberFormat="1" applyFont="1" applyBorder="1" applyAlignment="1">
      <alignment horizontal="right"/>
      <protection/>
    </xf>
    <xf numFmtId="173" fontId="6" fillId="0" borderId="0" xfId="168" applyNumberFormat="1" applyFont="1" applyBorder="1" applyAlignment="1">
      <alignment horizontal="right"/>
      <protection/>
    </xf>
    <xf numFmtId="0" fontId="86" fillId="0" borderId="22" xfId="144" applyFont="1" applyBorder="1">
      <alignment/>
      <protection/>
    </xf>
    <xf numFmtId="0" fontId="7" fillId="0" borderId="23" xfId="144" applyFont="1" applyBorder="1" applyAlignment="1">
      <alignment horizontal="center" wrapText="1"/>
      <protection/>
    </xf>
    <xf numFmtId="0" fontId="7" fillId="0" borderId="23" xfId="144" applyFont="1" applyBorder="1" applyAlignment="1">
      <alignment horizontal="center"/>
      <protection/>
    </xf>
    <xf numFmtId="0" fontId="7" fillId="0" borderId="24" xfId="144" applyFont="1" applyBorder="1" applyAlignment="1">
      <alignment horizontal="center" vertical="top" wrapText="1"/>
      <protection/>
    </xf>
    <xf numFmtId="2" fontId="19" fillId="3" borderId="21" xfId="168" applyNumberFormat="1" applyFont="1" applyFill="1" applyBorder="1" applyAlignment="1">
      <alignment horizontal="center" vertical="center" wrapText="1"/>
      <protection/>
    </xf>
    <xf numFmtId="2" fontId="6" fillId="3" borderId="21" xfId="168" applyNumberFormat="1" applyFont="1" applyFill="1" applyBorder="1" applyAlignment="1">
      <alignment horizontal="center" vertical="center" wrapText="1"/>
      <protection/>
    </xf>
    <xf numFmtId="0" fontId="6" fillId="0" borderId="0" xfId="168" applyFont="1" applyBorder="1" applyAlignment="1" applyProtection="1">
      <alignment horizontal="center" vertical="center" wrapText="1"/>
      <protection locked="0"/>
    </xf>
    <xf numFmtId="0" fontId="19" fillId="3" borderId="21" xfId="168" applyFont="1" applyFill="1" applyBorder="1" applyAlignment="1">
      <alignment horizontal="center" vertical="center" wrapText="1"/>
      <protection/>
    </xf>
    <xf numFmtId="0" fontId="86" fillId="0" borderId="0" xfId="158" applyFont="1">
      <alignment/>
      <protection/>
    </xf>
    <xf numFmtId="2" fontId="87" fillId="9" borderId="21" xfId="158" applyNumberFormat="1" applyFont="1" applyFill="1" applyBorder="1" applyAlignment="1">
      <alignment vertical="center" wrapText="1"/>
      <protection/>
    </xf>
    <xf numFmtId="0" fontId="68" fillId="0" borderId="0" xfId="160">
      <alignment/>
      <protection/>
    </xf>
    <xf numFmtId="0" fontId="87" fillId="0" borderId="0" xfId="160" applyFont="1" applyAlignment="1">
      <alignment horizontal="left"/>
      <protection/>
    </xf>
    <xf numFmtId="0" fontId="87" fillId="0" borderId="21" xfId="160" applyFont="1" applyBorder="1" applyAlignment="1" quotePrefix="1">
      <alignment horizontal="center" vertical="center" wrapText="1"/>
      <protection/>
    </xf>
    <xf numFmtId="2" fontId="87" fillId="52" borderId="21" xfId="160" applyNumberFormat="1" applyFont="1" applyFill="1" applyBorder="1" applyAlignment="1">
      <alignment vertical="center" wrapText="1"/>
      <protection/>
    </xf>
    <xf numFmtId="2" fontId="87" fillId="0" borderId="21" xfId="160" applyNumberFormat="1" applyFont="1" applyBorder="1" applyAlignment="1" quotePrefix="1">
      <alignment horizontal="center" vertical="center" wrapText="1"/>
      <protection/>
    </xf>
    <xf numFmtId="0" fontId="21" fillId="0" borderId="0" xfId="167" applyFont="1" applyBorder="1">
      <alignment/>
      <protection/>
    </xf>
    <xf numFmtId="0" fontId="30" fillId="0" borderId="0" xfId="167" applyFont="1" applyBorder="1">
      <alignment/>
      <protection/>
    </xf>
    <xf numFmtId="0" fontId="31" fillId="0" borderId="0" xfId="160" applyFont="1">
      <alignment/>
      <protection/>
    </xf>
    <xf numFmtId="0" fontId="68" fillId="0" borderId="0" xfId="160" applyAlignment="1">
      <alignment/>
      <protection/>
    </xf>
    <xf numFmtId="0" fontId="21" fillId="0" borderId="0" xfId="167" applyFont="1">
      <alignment/>
      <protection/>
    </xf>
    <xf numFmtId="0" fontId="30" fillId="0" borderId="0" xfId="160" applyFont="1" applyAlignment="1">
      <alignment horizontal="center" vertical="center" wrapText="1"/>
      <protection/>
    </xf>
    <xf numFmtId="0" fontId="31" fillId="3" borderId="0" xfId="160" applyFont="1" applyFill="1" applyBorder="1">
      <alignment/>
      <protection/>
    </xf>
    <xf numFmtId="0" fontId="34" fillId="0" borderId="0" xfId="160" applyFont="1" applyBorder="1" applyAlignment="1">
      <alignment horizontal="right" vertical="center" wrapText="1"/>
      <protection/>
    </xf>
    <xf numFmtId="0" fontId="35" fillId="0" borderId="0" xfId="160" applyFont="1" applyBorder="1" applyAlignment="1">
      <alignment horizontal="center" vertical="center" wrapText="1"/>
      <protection/>
    </xf>
    <xf numFmtId="0" fontId="32" fillId="0" borderId="25" xfId="160" applyNumberFormat="1" applyFont="1" applyFill="1" applyBorder="1" applyAlignment="1" applyProtection="1">
      <alignment horizontal="right" vertical="center"/>
      <protection/>
    </xf>
    <xf numFmtId="0" fontId="6" fillId="0" borderId="26" xfId="160" applyFont="1" applyBorder="1" applyAlignment="1">
      <alignment horizontal="center" vertical="center" wrapText="1"/>
      <protection/>
    </xf>
    <xf numFmtId="0" fontId="6" fillId="3" borderId="27" xfId="160" applyFont="1" applyFill="1" applyBorder="1" applyAlignment="1">
      <alignment horizontal="center" vertical="center" wrapText="1"/>
      <protection/>
    </xf>
    <xf numFmtId="0" fontId="7" fillId="0" borderId="26" xfId="160" applyFont="1" applyBorder="1" applyAlignment="1">
      <alignment horizontal="center" vertical="center" wrapText="1"/>
      <protection/>
    </xf>
    <xf numFmtId="0" fontId="7" fillId="0" borderId="21" xfId="160" applyFont="1" applyBorder="1" applyAlignment="1">
      <alignment horizontal="center" vertical="center" wrapText="1"/>
      <protection/>
    </xf>
    <xf numFmtId="0" fontId="38" fillId="0" borderId="0" xfId="160" applyFont="1" applyBorder="1" applyAlignment="1">
      <alignment vertical="center" wrapText="1"/>
      <protection/>
    </xf>
    <xf numFmtId="0" fontId="39" fillId="0" borderId="0" xfId="160" applyFont="1" applyAlignment="1">
      <alignment horizontal="left"/>
      <protection/>
    </xf>
    <xf numFmtId="0" fontId="37" fillId="0" borderId="0" xfId="160" applyFont="1" applyAlignment="1">
      <alignment horizontal="left"/>
      <protection/>
    </xf>
    <xf numFmtId="0" fontId="3" fillId="0" borderId="0" xfId="160" applyFont="1">
      <alignment/>
      <protection/>
    </xf>
    <xf numFmtId="0" fontId="39" fillId="0" borderId="0" xfId="160" applyFont="1">
      <alignment/>
      <protection/>
    </xf>
    <xf numFmtId="0" fontId="40" fillId="0" borderId="0" xfId="160" applyFont="1">
      <alignment/>
      <protection/>
    </xf>
    <xf numFmtId="0" fontId="41" fillId="0" borderId="0" xfId="160" applyFont="1">
      <alignment/>
      <protection/>
    </xf>
    <xf numFmtId="4" fontId="6" fillId="3" borderId="28" xfId="160" applyNumberFormat="1" applyFont="1" applyFill="1" applyBorder="1" applyAlignment="1" applyProtection="1">
      <alignment vertical="center" wrapText="1"/>
      <protection hidden="1" locked="0"/>
    </xf>
    <xf numFmtId="0" fontId="62" fillId="0" borderId="28" xfId="160" applyFont="1" applyBorder="1" applyAlignment="1">
      <alignment vertical="center" wrapText="1"/>
      <protection/>
    </xf>
    <xf numFmtId="0" fontId="68" fillId="0" borderId="28" xfId="160" applyBorder="1" applyAlignment="1">
      <alignment/>
      <protection/>
    </xf>
    <xf numFmtId="0" fontId="31" fillId="0" borderId="0" xfId="160" applyFont="1" applyBorder="1">
      <alignment/>
      <protection/>
    </xf>
    <xf numFmtId="0" fontId="86" fillId="0" borderId="0" xfId="155" applyFont="1" applyAlignment="1">
      <alignment horizontal="left"/>
      <protection/>
    </xf>
    <xf numFmtId="0" fontId="6" fillId="0" borderId="21" xfId="168" applyFont="1" applyBorder="1" applyAlignment="1">
      <alignment horizontal="center" vertical="center" wrapText="1"/>
      <protection/>
    </xf>
    <xf numFmtId="0" fontId="6" fillId="0" borderId="21" xfId="168" applyFont="1" applyBorder="1" applyAlignment="1">
      <alignment horizontal="centerContinuous" vertical="center" wrapText="1"/>
      <protection/>
    </xf>
    <xf numFmtId="0" fontId="7" fillId="0" borderId="21" xfId="168" applyFont="1" applyBorder="1" applyAlignment="1">
      <alignment horizontal="center" vertical="center" wrapText="1"/>
      <protection/>
    </xf>
    <xf numFmtId="2" fontId="19" fillId="3" borderId="26" xfId="168" applyNumberFormat="1" applyFont="1" applyFill="1" applyBorder="1" applyAlignment="1">
      <alignment horizontal="center" vertical="center" wrapText="1"/>
      <protection/>
    </xf>
    <xf numFmtId="2" fontId="6" fillId="3" borderId="26" xfId="168" applyNumberFormat="1" applyFont="1" applyFill="1" applyBorder="1" applyAlignment="1">
      <alignment horizontal="center" vertical="center" wrapText="1"/>
      <protection/>
    </xf>
    <xf numFmtId="49" fontId="86" fillId="0" borderId="21" xfId="155" applyNumberFormat="1" applyFont="1" applyBorder="1" applyAlignment="1" quotePrefix="1">
      <alignment horizontal="center" vertical="center" wrapText="1"/>
      <protection/>
    </xf>
    <xf numFmtId="0" fontId="86" fillId="0" borderId="21" xfId="155" applyFont="1" applyFill="1" applyBorder="1" applyAlignment="1" quotePrefix="1">
      <alignment horizontal="center" vertical="center" wrapText="1"/>
      <protection/>
    </xf>
    <xf numFmtId="49" fontId="19" fillId="0" borderId="21" xfId="147" applyNumberFormat="1" applyFont="1" applyFill="1" applyBorder="1" applyAlignment="1">
      <alignment horizontal="center" vertical="center"/>
      <protection/>
    </xf>
    <xf numFmtId="49" fontId="86" fillId="0" borderId="21" xfId="155" applyNumberFormat="1" applyFont="1" applyFill="1" applyBorder="1" applyAlignment="1">
      <alignment horizontal="center" vertical="center" wrapText="1"/>
      <protection/>
    </xf>
    <xf numFmtId="2" fontId="86" fillId="0" borderId="21" xfId="161" applyNumberFormat="1" applyFont="1" applyBorder="1" applyAlignment="1" quotePrefix="1">
      <alignment horizontal="center" vertical="center" wrapText="1"/>
      <protection/>
    </xf>
    <xf numFmtId="0" fontId="6" fillId="0" borderId="0" xfId="147" applyFont="1" applyAlignment="1">
      <alignment/>
      <protection/>
    </xf>
    <xf numFmtId="49" fontId="6" fillId="11" borderId="21" xfId="154" applyNumberFormat="1" applyFont="1" applyFill="1" applyBorder="1" applyAlignment="1" applyProtection="1">
      <alignment horizontal="center" vertical="center" wrapText="1"/>
      <protection/>
    </xf>
    <xf numFmtId="0" fontId="6" fillId="11" borderId="21" xfId="168" applyFont="1" applyFill="1" applyBorder="1" applyAlignment="1">
      <alignment horizontal="center" vertical="center" wrapText="1"/>
      <protection/>
    </xf>
    <xf numFmtId="0" fontId="6" fillId="11" borderId="21" xfId="154" applyNumberFormat="1" applyFont="1" applyFill="1" applyBorder="1" applyAlignment="1" applyProtection="1">
      <alignment horizontal="center" vertical="center" wrapText="1"/>
      <protection/>
    </xf>
    <xf numFmtId="0" fontId="7" fillId="11" borderId="21" xfId="168" applyFont="1" applyFill="1" applyBorder="1" applyAlignment="1">
      <alignment horizontal="center" vertical="center" wrapText="1"/>
      <protection/>
    </xf>
    <xf numFmtId="2" fontId="6" fillId="11" borderId="21" xfId="168" applyNumberFormat="1" applyFont="1" applyFill="1" applyBorder="1" applyAlignment="1">
      <alignment horizontal="center" vertical="center" wrapText="1"/>
      <protection/>
    </xf>
    <xf numFmtId="0" fontId="87" fillId="11" borderId="21" xfId="155" applyFont="1" applyFill="1" applyBorder="1" applyAlignment="1" quotePrefix="1">
      <alignment horizontal="center" vertical="center" wrapText="1"/>
      <protection/>
    </xf>
    <xf numFmtId="0" fontId="6" fillId="11" borderId="21" xfId="147" applyFont="1" applyFill="1" applyBorder="1" applyAlignment="1" quotePrefix="1">
      <alignment horizontal="center" vertical="center"/>
      <protection/>
    </xf>
    <xf numFmtId="49" fontId="87" fillId="11" borderId="21" xfId="155" applyNumberFormat="1" applyFont="1" applyFill="1" applyBorder="1" applyAlignment="1">
      <alignment horizontal="center" vertical="center" wrapText="1"/>
      <protection/>
    </xf>
    <xf numFmtId="49" fontId="6" fillId="11" borderId="21" xfId="147" applyNumberFormat="1" applyFont="1" applyFill="1" applyBorder="1" applyAlignment="1">
      <alignment horizontal="center" vertical="center"/>
      <protection/>
    </xf>
    <xf numFmtId="2" fontId="87" fillId="11" borderId="21" xfId="144" applyNumberFormat="1" applyFont="1" applyFill="1" applyBorder="1" applyAlignment="1" quotePrefix="1">
      <alignment horizontal="center" vertical="center" wrapText="1"/>
      <protection/>
    </xf>
    <xf numFmtId="49" fontId="6" fillId="11" borderId="21" xfId="168" applyNumberFormat="1" applyFont="1" applyFill="1" applyBorder="1" applyAlignment="1">
      <alignment horizontal="center" vertical="center" wrapText="1"/>
      <protection/>
    </xf>
    <xf numFmtId="2" fontId="86" fillId="0" borderId="21" xfId="155" applyNumberFormat="1" applyFont="1" applyBorder="1" applyAlignment="1" quotePrefix="1">
      <alignment vertical="center" wrapText="1"/>
      <protection/>
    </xf>
    <xf numFmtId="2" fontId="86" fillId="53" borderId="21" xfId="147" applyNumberFormat="1" applyFont="1" applyFill="1" applyBorder="1" applyAlignment="1" quotePrefix="1">
      <alignment vertical="center" wrapText="1"/>
      <protection/>
    </xf>
    <xf numFmtId="2" fontId="19" fillId="53" borderId="21" xfId="147" applyNumberFormat="1" applyFont="1" applyFill="1" applyBorder="1" applyAlignment="1" quotePrefix="1">
      <alignment vertical="center" wrapText="1"/>
      <protection/>
    </xf>
    <xf numFmtId="0" fontId="7" fillId="0" borderId="21" xfId="144" applyFont="1" applyBorder="1" applyAlignment="1">
      <alignment vertical="top" wrapText="1"/>
      <protection/>
    </xf>
    <xf numFmtId="0" fontId="7" fillId="0" borderId="21" xfId="144" applyFont="1" applyBorder="1" applyAlignment="1">
      <alignment horizontal="center" vertical="center"/>
      <protection/>
    </xf>
    <xf numFmtId="0" fontId="7" fillId="0" borderId="29" xfId="144" applyFont="1" applyBorder="1" applyAlignment="1">
      <alignment horizontal="center"/>
      <protection/>
    </xf>
    <xf numFmtId="0" fontId="7" fillId="0" borderId="29" xfId="144" applyFont="1" applyBorder="1" applyAlignment="1">
      <alignment horizontal="center" wrapText="1"/>
      <protection/>
    </xf>
    <xf numFmtId="0" fontId="20" fillId="0" borderId="21" xfId="144" applyFont="1" applyBorder="1" applyAlignment="1">
      <alignment horizontal="center" vertical="center"/>
      <protection/>
    </xf>
    <xf numFmtId="0" fontId="87" fillId="0" borderId="0" xfId="144" applyFont="1">
      <alignment/>
      <protection/>
    </xf>
    <xf numFmtId="0" fontId="19" fillId="0" borderId="30" xfId="0" applyFont="1" applyBorder="1" applyAlignment="1">
      <alignment horizontal="center" vertical="top" wrapText="1"/>
    </xf>
    <xf numFmtId="49" fontId="86" fillId="0" borderId="21" xfId="155" applyNumberFormat="1" applyFont="1" applyBorder="1" applyAlignment="1">
      <alignment horizontal="center" vertical="center" wrapText="1"/>
      <protection/>
    </xf>
    <xf numFmtId="2" fontId="7" fillId="11" borderId="21" xfId="168" applyNumberFormat="1" applyFont="1" applyFill="1" applyBorder="1" applyAlignment="1">
      <alignment horizontal="center" vertical="center" wrapText="1"/>
      <protection/>
    </xf>
    <xf numFmtId="49" fontId="6" fillId="21" borderId="21" xfId="168" applyNumberFormat="1" applyFont="1" applyFill="1" applyBorder="1" applyAlignment="1">
      <alignment horizontal="center"/>
      <protection/>
    </xf>
    <xf numFmtId="0" fontId="6" fillId="21" borderId="21" xfId="168" applyFont="1" applyFill="1" applyBorder="1" applyAlignment="1">
      <alignment horizontal="center" vertical="center" wrapText="1"/>
      <protection/>
    </xf>
    <xf numFmtId="2" fontId="7" fillId="21" borderId="21" xfId="168" applyNumberFormat="1" applyFont="1" applyFill="1" applyBorder="1" applyAlignment="1">
      <alignment horizontal="center" vertical="center" wrapText="1"/>
      <protection/>
    </xf>
    <xf numFmtId="2" fontId="19" fillId="53" borderId="21" xfId="168" applyNumberFormat="1" applyFont="1" applyFill="1" applyBorder="1" applyAlignment="1">
      <alignment horizontal="center" vertical="center" wrapText="1"/>
      <protection/>
    </xf>
    <xf numFmtId="2" fontId="6" fillId="21" borderId="21" xfId="168" applyNumberFormat="1" applyFont="1" applyFill="1" applyBorder="1" applyAlignment="1">
      <alignment horizontal="right" vertical="center"/>
      <protection/>
    </xf>
    <xf numFmtId="0" fontId="86" fillId="0" borderId="21" xfId="144" applyFont="1" applyBorder="1" applyAlignment="1">
      <alignment horizontal="center" vertical="center"/>
      <protection/>
    </xf>
    <xf numFmtId="0" fontId="7" fillId="0" borderId="0" xfId="160" applyFont="1" applyBorder="1" applyAlignment="1">
      <alignment/>
      <protection/>
    </xf>
    <xf numFmtId="4" fontId="6" fillId="3" borderId="0" xfId="160" applyNumberFormat="1" applyFont="1" applyFill="1" applyBorder="1" applyAlignment="1" applyProtection="1">
      <alignment vertical="center" wrapText="1"/>
      <protection hidden="1" locked="0"/>
    </xf>
    <xf numFmtId="0" fontId="62" fillId="0" borderId="0" xfId="160" applyFont="1" applyBorder="1" applyAlignment="1">
      <alignment vertical="center" wrapText="1"/>
      <protection/>
    </xf>
    <xf numFmtId="0" fontId="68" fillId="0" borderId="0" xfId="160" applyBorder="1" applyAlignment="1">
      <alignment/>
      <protection/>
    </xf>
    <xf numFmtId="0" fontId="37" fillId="0" borderId="0" xfId="160" applyFont="1" applyAlignment="1">
      <alignment horizontal="center"/>
      <protection/>
    </xf>
    <xf numFmtId="0" fontId="86" fillId="0" borderId="0" xfId="150" applyFont="1" applyAlignment="1">
      <alignment horizontal="left"/>
      <protection/>
    </xf>
    <xf numFmtId="49" fontId="19" fillId="3" borderId="31" xfId="168" applyNumberFormat="1" applyFont="1" applyFill="1" applyBorder="1" applyAlignment="1">
      <alignment horizontal="center" vertical="center" wrapText="1"/>
      <protection/>
    </xf>
    <xf numFmtId="0" fontId="68" fillId="0" borderId="0" xfId="140">
      <alignment/>
      <protection/>
    </xf>
    <xf numFmtId="0" fontId="86" fillId="0" borderId="0" xfId="140" applyFont="1">
      <alignment/>
      <protection/>
    </xf>
    <xf numFmtId="0" fontId="86" fillId="0" borderId="0" xfId="140" applyFont="1" applyAlignment="1">
      <alignment horizontal="right"/>
      <protection/>
    </xf>
    <xf numFmtId="0" fontId="86" fillId="0" borderId="21" xfId="140" applyFont="1" applyBorder="1" applyAlignment="1">
      <alignment horizontal="center" vertical="center" wrapText="1"/>
      <protection/>
    </xf>
    <xf numFmtId="0" fontId="86" fillId="52" borderId="21" xfId="140" applyFont="1" applyFill="1" applyBorder="1" applyAlignment="1">
      <alignment horizontal="center" vertical="center" wrapText="1"/>
      <protection/>
    </xf>
    <xf numFmtId="0" fontId="87" fillId="0" borderId="21" xfId="140" applyFont="1" applyBorder="1" applyAlignment="1" quotePrefix="1">
      <alignment horizontal="center" vertical="center" wrapText="1"/>
      <protection/>
    </xf>
    <xf numFmtId="2" fontId="87" fillId="0" borderId="21" xfId="140" applyNumberFormat="1" applyFont="1" applyBorder="1" applyAlignment="1" quotePrefix="1">
      <alignment vertical="center" wrapText="1"/>
      <protection/>
    </xf>
    <xf numFmtId="2" fontId="87" fillId="52" borderId="21" xfId="140" applyNumberFormat="1" applyFont="1" applyFill="1" applyBorder="1" applyAlignment="1">
      <alignment vertical="center" wrapText="1"/>
      <protection/>
    </xf>
    <xf numFmtId="2" fontId="87" fillId="0" borderId="21" xfId="140" applyNumberFormat="1" applyFont="1" applyBorder="1" applyAlignment="1">
      <alignment vertical="center" wrapText="1"/>
      <protection/>
    </xf>
    <xf numFmtId="0" fontId="86" fillId="0" borderId="21" xfId="140" applyFont="1" applyBorder="1" applyAlignment="1" quotePrefix="1">
      <alignment horizontal="center" vertical="center" wrapText="1"/>
      <protection/>
    </xf>
    <xf numFmtId="2" fontId="86" fillId="0" borderId="21" xfId="140" applyNumberFormat="1" applyFont="1" applyBorder="1" applyAlignment="1" quotePrefix="1">
      <alignment horizontal="center" vertical="center" wrapText="1"/>
      <protection/>
    </xf>
    <xf numFmtId="2" fontId="87" fillId="0" borderId="21" xfId="140" applyNumberFormat="1" applyFont="1" applyBorder="1" applyAlignment="1" quotePrefix="1">
      <alignment horizontal="center" vertical="center" wrapText="1"/>
      <protection/>
    </xf>
    <xf numFmtId="0" fontId="87" fillId="0" borderId="0" xfId="140" applyFont="1">
      <alignment/>
      <protection/>
    </xf>
    <xf numFmtId="2" fontId="88" fillId="9" borderId="21" xfId="161" applyNumberFormat="1" applyFont="1" applyFill="1" applyBorder="1" applyAlignment="1" quotePrefix="1">
      <alignment vertical="center" wrapText="1"/>
      <protection/>
    </xf>
    <xf numFmtId="2" fontId="87" fillId="9" borderId="21" xfId="161" applyNumberFormat="1" applyFont="1" applyFill="1" applyBorder="1" applyAlignment="1">
      <alignment vertical="center" wrapText="1"/>
      <protection/>
    </xf>
    <xf numFmtId="2" fontId="88" fillId="9" borderId="21" xfId="147" applyNumberFormat="1" applyFont="1" applyFill="1" applyBorder="1" applyAlignment="1">
      <alignment vertical="center" wrapText="1"/>
      <protection/>
    </xf>
    <xf numFmtId="2" fontId="88" fillId="9" borderId="21" xfId="147" applyNumberFormat="1" applyFont="1" applyFill="1" applyBorder="1" applyAlignment="1" quotePrefix="1">
      <alignment vertical="center" wrapText="1"/>
      <protection/>
    </xf>
    <xf numFmtId="0" fontId="89" fillId="0" borderId="0" xfId="140" applyFont="1">
      <alignment/>
      <protection/>
    </xf>
    <xf numFmtId="0" fontId="90" fillId="0" borderId="0" xfId="140" applyFont="1">
      <alignment/>
      <protection/>
    </xf>
    <xf numFmtId="0" fontId="90" fillId="54" borderId="21" xfId="140" applyFont="1" applyFill="1" applyBorder="1" applyAlignment="1" quotePrefix="1">
      <alignment horizontal="center" vertical="center" wrapText="1"/>
      <protection/>
    </xf>
    <xf numFmtId="0" fontId="90" fillId="54" borderId="21" xfId="140" applyFont="1" applyFill="1" applyBorder="1" applyAlignment="1">
      <alignment horizontal="center" vertical="center" wrapText="1"/>
      <protection/>
    </xf>
    <xf numFmtId="2" fontId="90" fillId="54" borderId="21" xfId="140" applyNumberFormat="1" applyFont="1" applyFill="1" applyBorder="1" applyAlignment="1">
      <alignment horizontal="center" vertical="center" wrapText="1"/>
      <protection/>
    </xf>
    <xf numFmtId="2" fontId="90" fillId="54" borderId="21" xfId="140" applyNumberFormat="1" applyFont="1" applyFill="1" applyBorder="1" applyAlignment="1" quotePrefix="1">
      <alignment vertical="center" wrapText="1"/>
      <protection/>
    </xf>
    <xf numFmtId="2" fontId="90" fillId="54" borderId="21" xfId="140" applyNumberFormat="1" applyFont="1" applyFill="1" applyBorder="1" applyAlignment="1">
      <alignment vertical="center" wrapText="1"/>
      <protection/>
    </xf>
    <xf numFmtId="0" fontId="86" fillId="0" borderId="0" xfId="160" applyFont="1" applyAlignment="1">
      <alignment horizontal="left"/>
      <protection/>
    </xf>
    <xf numFmtId="2" fontId="68" fillId="0" borderId="0" xfId="160" applyNumberFormat="1">
      <alignment/>
      <protection/>
    </xf>
    <xf numFmtId="0" fontId="6" fillId="0" borderId="21" xfId="0" applyFont="1" applyBorder="1" applyAlignment="1" quotePrefix="1">
      <alignment horizontal="center" vertical="center" wrapText="1"/>
    </xf>
    <xf numFmtId="0" fontId="86" fillId="0" borderId="0" xfId="156" applyFont="1" applyAlignment="1">
      <alignment horizontal="left"/>
      <protection/>
    </xf>
    <xf numFmtId="0" fontId="19" fillId="0" borderId="0" xfId="147" applyFont="1" applyAlignment="1">
      <alignment horizontal="left"/>
      <protection/>
    </xf>
    <xf numFmtId="0" fontId="6" fillId="0" borderId="0" xfId="147" applyFont="1" applyAlignment="1">
      <alignment horizontal="center"/>
      <protection/>
    </xf>
    <xf numFmtId="0" fontId="6" fillId="0" borderId="26" xfId="147" applyFont="1" applyBorder="1" applyAlignment="1">
      <alignment horizontal="center" vertical="center"/>
      <protection/>
    </xf>
    <xf numFmtId="0" fontId="6" fillId="0" borderId="21" xfId="147" applyFont="1" applyBorder="1" applyAlignment="1">
      <alignment horizontal="center" vertical="center"/>
      <protection/>
    </xf>
    <xf numFmtId="49" fontId="6" fillId="54" borderId="21" xfId="154" applyNumberFormat="1" applyFont="1" applyFill="1" applyBorder="1" applyAlignment="1" applyProtection="1">
      <alignment horizontal="center" vertical="center" wrapText="1"/>
      <protection/>
    </xf>
    <xf numFmtId="0" fontId="6" fillId="54" borderId="21" xfId="154" applyNumberFormat="1" applyFont="1" applyFill="1" applyBorder="1" applyAlignment="1" applyProtection="1">
      <alignment horizontal="center" vertical="center" wrapText="1"/>
      <protection/>
    </xf>
    <xf numFmtId="0" fontId="6" fillId="54" borderId="21" xfId="154" applyNumberFormat="1" applyFont="1" applyFill="1" applyBorder="1" applyAlignment="1" applyProtection="1">
      <alignment horizontal="left" vertical="center" wrapText="1"/>
      <protection/>
    </xf>
    <xf numFmtId="0" fontId="19" fillId="54" borderId="21" xfId="147" applyFont="1" applyFill="1" applyBorder="1">
      <alignment/>
      <protection/>
    </xf>
    <xf numFmtId="2" fontId="6" fillId="54" borderId="21" xfId="147" applyNumberFormat="1" applyFont="1" applyFill="1" applyBorder="1" applyAlignment="1">
      <alignment horizontal="center"/>
      <protection/>
    </xf>
    <xf numFmtId="0" fontId="0" fillId="0" borderId="0" xfId="147" applyFill="1">
      <alignment/>
      <protection/>
    </xf>
    <xf numFmtId="2" fontId="6" fillId="0" borderId="21" xfId="147" applyNumberFormat="1" applyFont="1" applyBorder="1" applyAlignment="1">
      <alignment horizontal="center" vertical="center"/>
      <protection/>
    </xf>
    <xf numFmtId="49" fontId="6" fillId="0" borderId="31" xfId="154" applyNumberFormat="1" applyFont="1" applyFill="1" applyBorder="1" applyAlignment="1" applyProtection="1">
      <alignment horizontal="center" vertical="center" wrapText="1"/>
      <protection/>
    </xf>
    <xf numFmtId="0" fontId="0" fillId="0" borderId="0" xfId="147" applyBorder="1">
      <alignment/>
      <protection/>
    </xf>
    <xf numFmtId="0" fontId="19" fillId="0" borderId="28" xfId="147" applyFont="1" applyBorder="1">
      <alignment/>
      <protection/>
    </xf>
    <xf numFmtId="0" fontId="6" fillId="0" borderId="28" xfId="147" applyFont="1" applyBorder="1" applyAlignment="1">
      <alignment horizontal="center"/>
      <protection/>
    </xf>
    <xf numFmtId="0" fontId="0" fillId="0" borderId="28" xfId="147" applyBorder="1">
      <alignment/>
      <protection/>
    </xf>
    <xf numFmtId="0" fontId="19" fillId="53" borderId="0" xfId="147" applyFont="1" applyFill="1">
      <alignment/>
      <protection/>
    </xf>
    <xf numFmtId="0" fontId="6" fillId="53" borderId="0" xfId="147" applyFont="1" applyFill="1" applyAlignment="1">
      <alignment horizontal="left"/>
      <protection/>
    </xf>
    <xf numFmtId="0" fontId="86" fillId="0" borderId="0" xfId="150" applyFont="1" applyAlignment="1">
      <alignment vertical="top" wrapText="1"/>
      <protection/>
    </xf>
    <xf numFmtId="1" fontId="6" fillId="0" borderId="21" xfId="147" applyNumberFormat="1" applyFont="1" applyBorder="1" applyAlignment="1">
      <alignment horizontal="center" vertical="center"/>
      <protection/>
    </xf>
    <xf numFmtId="2" fontId="87" fillId="0" borderId="31" xfId="144" applyNumberFormat="1" applyFont="1" applyBorder="1" applyAlignment="1" quotePrefix="1">
      <alignment vertical="center" wrapText="1"/>
      <protection/>
    </xf>
    <xf numFmtId="0" fontId="86" fillId="0" borderId="0" xfId="150" applyFont="1" applyAlignment="1">
      <alignment horizontal="left" wrapText="1"/>
      <protection/>
    </xf>
    <xf numFmtId="2" fontId="87" fillId="0" borderId="21" xfId="140" applyNumberFormat="1" applyFont="1" applyFill="1" applyBorder="1" applyAlignment="1">
      <alignment vertical="center" wrapText="1"/>
      <protection/>
    </xf>
    <xf numFmtId="0" fontId="86" fillId="0" borderId="0" xfId="150" applyFont="1" applyAlignment="1">
      <alignment/>
      <protection/>
    </xf>
    <xf numFmtId="0" fontId="86" fillId="0" borderId="0" xfId="158" applyFont="1" applyAlignment="1">
      <alignment wrapText="1"/>
      <protection/>
    </xf>
    <xf numFmtId="2" fontId="6" fillId="0" borderId="21" xfId="0" applyNumberFormat="1" applyFont="1" applyBorder="1" applyAlignment="1">
      <alignment vertical="center" wrapText="1"/>
    </xf>
    <xf numFmtId="0" fontId="86" fillId="0" borderId="21" xfId="140" applyFont="1" applyBorder="1" applyAlignment="1">
      <alignment horizontal="center" vertical="center" wrapText="1"/>
      <protection/>
    </xf>
    <xf numFmtId="2" fontId="87" fillId="53" borderId="21" xfId="140" applyNumberFormat="1" applyFont="1" applyFill="1" applyBorder="1" applyAlignment="1">
      <alignment vertical="center" wrapText="1"/>
      <protection/>
    </xf>
    <xf numFmtId="2" fontId="87" fillId="0" borderId="21" xfId="161" applyNumberFormat="1" applyFont="1" applyBorder="1" applyAlignment="1" quotePrefix="1">
      <alignment vertical="center" wrapText="1"/>
      <protection/>
    </xf>
    <xf numFmtId="2" fontId="86" fillId="0" borderId="21" xfId="140" applyNumberFormat="1" applyFont="1" applyBorder="1" applyAlignment="1" quotePrefix="1">
      <alignment vertical="center" wrapText="1"/>
      <protection/>
    </xf>
    <xf numFmtId="4" fontId="30" fillId="3" borderId="32" xfId="160" applyNumberFormat="1" applyFont="1" applyFill="1" applyBorder="1" applyAlignment="1">
      <alignment horizontal="center" vertical="center" wrapText="1"/>
      <protection/>
    </xf>
    <xf numFmtId="0" fontId="68" fillId="0" borderId="0" xfId="160" applyFont="1">
      <alignment/>
      <protection/>
    </xf>
    <xf numFmtId="4" fontId="30" fillId="3" borderId="32" xfId="160" applyNumberFormat="1" applyFont="1" applyFill="1" applyBorder="1" applyAlignment="1" applyProtection="1">
      <alignment horizontal="center" vertical="center" wrapText="1"/>
      <protection hidden="1" locked="0"/>
    </xf>
    <xf numFmtId="4" fontId="30" fillId="3" borderId="21" xfId="160" applyNumberFormat="1" applyFont="1" applyFill="1" applyBorder="1" applyAlignment="1" applyProtection="1">
      <alignment horizontal="center" vertical="center" wrapText="1"/>
      <protection hidden="1" locked="0"/>
    </xf>
    <xf numFmtId="0" fontId="86" fillId="0" borderId="0" xfId="150" applyFont="1" applyAlignment="1">
      <alignment wrapText="1"/>
      <protection/>
    </xf>
    <xf numFmtId="2" fontId="68" fillId="0" borderId="0" xfId="142" applyNumberFormat="1" applyBorder="1" applyAlignment="1">
      <alignment vertical="center"/>
      <protection/>
    </xf>
    <xf numFmtId="0" fontId="68" fillId="0" borderId="0" xfId="160" applyBorder="1">
      <alignment/>
      <protection/>
    </xf>
    <xf numFmtId="0" fontId="31" fillId="0" borderId="0" xfId="160" applyFont="1" applyBorder="1" applyAlignment="1">
      <alignment horizontal="left" vertical="top" wrapText="1"/>
      <protection/>
    </xf>
    <xf numFmtId="0" fontId="6" fillId="3" borderId="21" xfId="160" applyFont="1" applyFill="1" applyBorder="1" applyAlignment="1">
      <alignment horizontal="center" vertical="center" wrapText="1"/>
      <protection/>
    </xf>
    <xf numFmtId="0" fontId="30" fillId="0" borderId="21" xfId="0" applyFont="1" applyBorder="1" applyAlignment="1">
      <alignment vertical="center"/>
    </xf>
    <xf numFmtId="0" fontId="30" fillId="0" borderId="21" xfId="0" applyFont="1" applyBorder="1" applyAlignment="1">
      <alignment wrapText="1"/>
    </xf>
    <xf numFmtId="4" fontId="30" fillId="0" borderId="32" xfId="160" applyNumberFormat="1" applyFont="1" applyBorder="1" applyAlignment="1">
      <alignment horizontal="center" vertical="center"/>
      <protection/>
    </xf>
    <xf numFmtId="4" fontId="30" fillId="0" borderId="26" xfId="160" applyNumberFormat="1" applyFont="1" applyBorder="1" applyAlignment="1">
      <alignment horizontal="center" vertical="center"/>
      <protection/>
    </xf>
    <xf numFmtId="2" fontId="30" fillId="0" borderId="21" xfId="0" applyNumberFormat="1" applyFont="1" applyBorder="1" applyAlignment="1">
      <alignment vertical="center"/>
    </xf>
    <xf numFmtId="2" fontId="91" fillId="0" borderId="21" xfId="150" applyNumberFormat="1" applyFont="1" applyBorder="1" applyAlignment="1">
      <alignment vertical="center" wrapText="1"/>
      <protection/>
    </xf>
    <xf numFmtId="4" fontId="30" fillId="3" borderId="21" xfId="160" applyNumberFormat="1" applyFont="1" applyFill="1" applyBorder="1" applyAlignment="1">
      <alignment horizontal="center" vertical="center" wrapText="1"/>
      <protection/>
    </xf>
    <xf numFmtId="2" fontId="30" fillId="0" borderId="26" xfId="0" applyNumberFormat="1" applyFont="1" applyBorder="1" applyAlignment="1">
      <alignment vertical="center"/>
    </xf>
    <xf numFmtId="2" fontId="91" fillId="0" borderId="26" xfId="150" applyNumberFormat="1" applyFont="1" applyBorder="1" applyAlignment="1">
      <alignment vertical="center" wrapText="1"/>
      <protection/>
    </xf>
    <xf numFmtId="0" fontId="30" fillId="0" borderId="21" xfId="147" applyFont="1" applyBorder="1" applyAlignment="1">
      <alignment vertical="center"/>
      <protection/>
    </xf>
    <xf numFmtId="0" fontId="86" fillId="0" borderId="0" xfId="142" applyFont="1">
      <alignment/>
      <protection/>
    </xf>
    <xf numFmtId="0" fontId="86" fillId="0" borderId="0" xfId="150" applyFont="1" applyAlignment="1">
      <alignment horizontal="left"/>
      <protection/>
    </xf>
    <xf numFmtId="0" fontId="34" fillId="0" borderId="0" xfId="0" applyFont="1" applyBorder="1" applyAlignment="1">
      <alignment/>
    </xf>
    <xf numFmtId="49" fontId="6" fillId="0" borderId="0" xfId="168" applyNumberFormat="1" applyFont="1" applyBorder="1" applyAlignment="1">
      <alignment/>
      <protection/>
    </xf>
    <xf numFmtId="0" fontId="30" fillId="0" borderId="21" xfId="0" applyFont="1" applyBorder="1" applyAlignment="1">
      <alignment vertical="center" wrapText="1"/>
    </xf>
    <xf numFmtId="0" fontId="7" fillId="0" borderId="27" xfId="160" applyFont="1" applyBorder="1" applyAlignment="1">
      <alignment horizontal="center" vertical="center" wrapText="1"/>
      <protection/>
    </xf>
    <xf numFmtId="4" fontId="68" fillId="0" borderId="0" xfId="160" applyNumberFormat="1">
      <alignment/>
      <protection/>
    </xf>
    <xf numFmtId="0" fontId="86" fillId="0" borderId="0" xfId="150" applyFont="1" applyAlignment="1">
      <alignment horizontal="left"/>
      <protection/>
    </xf>
    <xf numFmtId="0" fontId="68" fillId="0" borderId="0" xfId="143">
      <alignment/>
      <protection/>
    </xf>
    <xf numFmtId="0" fontId="86" fillId="0" borderId="0" xfId="143" applyFont="1">
      <alignment/>
      <protection/>
    </xf>
    <xf numFmtId="0" fontId="86" fillId="0" borderId="0" xfId="143" applyFont="1" applyAlignment="1">
      <alignment horizontal="right"/>
      <protection/>
    </xf>
    <xf numFmtId="0" fontId="86" fillId="0" borderId="21" xfId="143" applyFont="1" applyBorder="1" applyAlignment="1">
      <alignment horizontal="center" vertical="center" wrapText="1"/>
      <protection/>
    </xf>
    <xf numFmtId="0" fontId="86" fillId="52" borderId="21" xfId="143" applyFont="1" applyFill="1" applyBorder="1" applyAlignment="1">
      <alignment horizontal="center" vertical="center" wrapText="1"/>
      <protection/>
    </xf>
    <xf numFmtId="2" fontId="88" fillId="9" borderId="21" xfId="140" applyNumberFormat="1" applyFont="1" applyFill="1" applyBorder="1" applyAlignment="1" quotePrefix="1">
      <alignment vertical="center" wrapText="1"/>
      <protection/>
    </xf>
    <xf numFmtId="2" fontId="87" fillId="9" borderId="21" xfId="140" applyNumberFormat="1" applyFont="1" applyFill="1" applyBorder="1" applyAlignment="1">
      <alignment vertical="center" wrapText="1"/>
      <protection/>
    </xf>
    <xf numFmtId="0" fontId="87" fillId="0" borderId="0" xfId="143" applyFont="1" applyAlignment="1">
      <alignment horizontal="center" wrapText="1"/>
      <protection/>
    </xf>
    <xf numFmtId="0" fontId="86" fillId="0" borderId="0" xfId="143" applyFont="1" applyAlignment="1">
      <alignment horizontal="center"/>
      <protection/>
    </xf>
    <xf numFmtId="0" fontId="86" fillId="0" borderId="0" xfId="140" applyFont="1" applyAlignment="1">
      <alignment horizontal="center"/>
      <protection/>
    </xf>
    <xf numFmtId="0" fontId="86" fillId="0" borderId="0" xfId="150" applyFont="1" applyAlignment="1">
      <alignment horizontal="left"/>
      <protection/>
    </xf>
    <xf numFmtId="0" fontId="87" fillId="0" borderId="0" xfId="158" applyFont="1" applyAlignment="1">
      <alignment horizontal="center"/>
      <protection/>
    </xf>
    <xf numFmtId="0" fontId="86" fillId="0" borderId="0" xfId="158" applyFont="1" applyAlignment="1">
      <alignment horizontal="center"/>
      <protection/>
    </xf>
    <xf numFmtId="0" fontId="37" fillId="0" borderId="26" xfId="160" applyFont="1" applyBorder="1" applyAlignment="1">
      <alignment horizontal="center" vertical="top" wrapText="1"/>
      <protection/>
    </xf>
    <xf numFmtId="0" fontId="33" fillId="0" borderId="0" xfId="160" applyFont="1" applyAlignment="1">
      <alignment horizontal="center" vertical="center" wrapText="1"/>
      <protection/>
    </xf>
    <xf numFmtId="0" fontId="6" fillId="3" borderId="33" xfId="160" applyFont="1" applyFill="1" applyBorder="1" applyAlignment="1">
      <alignment horizontal="center" vertical="center"/>
      <protection/>
    </xf>
    <xf numFmtId="0" fontId="6" fillId="3" borderId="25" xfId="160" applyFont="1" applyFill="1" applyBorder="1" applyAlignment="1">
      <alignment horizontal="center" vertical="center"/>
      <protection/>
    </xf>
    <xf numFmtId="0" fontId="6" fillId="3" borderId="27" xfId="160" applyFont="1" applyFill="1" applyBorder="1" applyAlignment="1">
      <alignment horizontal="center" vertical="center"/>
      <protection/>
    </xf>
    <xf numFmtId="0" fontId="7" fillId="0" borderId="34" xfId="160" applyFont="1" applyBorder="1" applyAlignment="1">
      <alignment horizontal="center" vertical="center" wrapText="1"/>
      <protection/>
    </xf>
    <xf numFmtId="0" fontId="7" fillId="0" borderId="35" xfId="160" applyFont="1" applyBorder="1" applyAlignment="1">
      <alignment horizontal="center" vertical="center" wrapText="1"/>
      <protection/>
    </xf>
    <xf numFmtId="0" fontId="34" fillId="0" borderId="0" xfId="147" applyFont="1" applyAlignment="1">
      <alignment horizontal="center" wrapText="1"/>
      <protection/>
    </xf>
    <xf numFmtId="0" fontId="87" fillId="0" borderId="0" xfId="143" applyFont="1" applyAlignment="1">
      <alignment horizontal="center"/>
      <protection/>
    </xf>
    <xf numFmtId="0" fontId="0" fillId="0" borderId="0" xfId="0" applyBorder="1" applyAlignment="1">
      <alignment/>
    </xf>
    <xf numFmtId="0" fontId="87" fillId="0" borderId="0" xfId="143" applyFont="1" applyAlignment="1">
      <alignment/>
      <protection/>
    </xf>
    <xf numFmtId="0" fontId="86" fillId="0" borderId="28" xfId="143" applyFont="1" applyBorder="1" applyAlignment="1">
      <alignment horizontal="center"/>
      <protection/>
    </xf>
    <xf numFmtId="0" fontId="86" fillId="0" borderId="0" xfId="158" applyFont="1" applyAlignment="1">
      <alignment/>
      <protection/>
    </xf>
    <xf numFmtId="0" fontId="68" fillId="0" borderId="0" xfId="138">
      <alignment/>
      <protection/>
    </xf>
    <xf numFmtId="0" fontId="68" fillId="0" borderId="21" xfId="138" applyBorder="1" applyAlignment="1">
      <alignment horizontal="center" vertical="center" wrapText="1"/>
      <protection/>
    </xf>
    <xf numFmtId="0" fontId="68" fillId="52" borderId="21" xfId="138" applyFill="1" applyBorder="1" applyAlignment="1">
      <alignment horizontal="center" vertical="center" wrapText="1"/>
      <protection/>
    </xf>
    <xf numFmtId="0" fontId="68" fillId="0" borderId="0" xfId="138" applyAlignment="1">
      <alignment horizontal="right"/>
      <protection/>
    </xf>
    <xf numFmtId="0" fontId="31" fillId="0" borderId="27" xfId="160" applyFont="1" applyBorder="1" applyAlignment="1">
      <alignment horizontal="center" vertical="top" wrapText="1"/>
      <protection/>
    </xf>
    <xf numFmtId="0" fontId="6" fillId="3" borderId="36" xfId="160" applyFont="1" applyFill="1" applyBorder="1" applyAlignment="1">
      <alignment horizontal="center" vertical="center" wrapText="1"/>
      <protection/>
    </xf>
    <xf numFmtId="0" fontId="6" fillId="3" borderId="0" xfId="160" applyFont="1" applyFill="1" applyBorder="1" applyAlignment="1">
      <alignment horizontal="center" vertical="center" wrapText="1"/>
      <protection/>
    </xf>
    <xf numFmtId="0" fontId="6" fillId="3" borderId="37" xfId="160" applyFont="1" applyFill="1" applyBorder="1" applyAlignment="1">
      <alignment horizontal="center" vertical="center" wrapText="1"/>
      <protection/>
    </xf>
    <xf numFmtId="0" fontId="7" fillId="0" borderId="28" xfId="160" applyFont="1" applyBorder="1" applyAlignment="1">
      <alignment horizontal="center" vertical="center" wrapText="1"/>
      <protection/>
    </xf>
    <xf numFmtId="0" fontId="7" fillId="0" borderId="38" xfId="160" applyFont="1" applyBorder="1" applyAlignment="1">
      <alignment horizontal="center" vertical="center" wrapText="1"/>
      <protection/>
    </xf>
    <xf numFmtId="0" fontId="7" fillId="0" borderId="39" xfId="160" applyFont="1" applyBorder="1" applyAlignment="1">
      <alignment horizontal="center" vertical="center" wrapText="1"/>
      <protection/>
    </xf>
    <xf numFmtId="0" fontId="36" fillId="0" borderId="38" xfId="160" applyFont="1" applyBorder="1" applyAlignment="1">
      <alignment horizontal="center" vertical="center" wrapText="1"/>
      <protection/>
    </xf>
    <xf numFmtId="2" fontId="90" fillId="53" borderId="21" xfId="140" applyNumberFormat="1" applyFont="1" applyFill="1" applyBorder="1" applyAlignment="1">
      <alignment horizontal="center" vertical="center" wrapText="1"/>
      <protection/>
    </xf>
    <xf numFmtId="2" fontId="90" fillId="53" borderId="21" xfId="140" applyNumberFormat="1" applyFont="1" applyFill="1" applyBorder="1" applyAlignment="1">
      <alignment vertical="center" wrapText="1"/>
      <protection/>
    </xf>
    <xf numFmtId="0" fontId="19" fillId="0" borderId="0" xfId="147" applyFont="1" applyAlignment="1">
      <alignment horizontal="center"/>
      <protection/>
    </xf>
    <xf numFmtId="0" fontId="87" fillId="0" borderId="21" xfId="140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2" fontId="87" fillId="54" borderId="21" xfId="140" applyNumberFormat="1" applyFont="1" applyFill="1" applyBorder="1" applyAlignment="1">
      <alignment vertical="center" wrapText="1"/>
      <protection/>
    </xf>
    <xf numFmtId="2" fontId="86" fillId="0" borderId="21" xfId="155" applyNumberFormat="1" applyFont="1" applyBorder="1" applyAlignment="1">
      <alignment vertical="center" wrapText="1"/>
      <protection/>
    </xf>
    <xf numFmtId="0" fontId="87" fillId="0" borderId="21" xfId="138" applyFont="1" applyBorder="1" applyAlignment="1" quotePrefix="1">
      <alignment horizontal="center" vertical="center" wrapText="1"/>
      <protection/>
    </xf>
    <xf numFmtId="0" fontId="86" fillId="0" borderId="21" xfId="138" applyFont="1" applyBorder="1" applyAlignment="1" quotePrefix="1">
      <alignment horizontal="center" vertical="center" wrapText="1"/>
      <protection/>
    </xf>
    <xf numFmtId="0" fontId="87" fillId="0" borderId="0" xfId="138" applyFont="1" applyFill="1" applyBorder="1" applyAlignment="1">
      <alignment horizontal="center" vertical="center" wrapText="1"/>
      <protection/>
    </xf>
    <xf numFmtId="0" fontId="87" fillId="0" borderId="0" xfId="138" applyFont="1" applyFill="1" applyBorder="1" applyAlignment="1">
      <alignment vertical="center" wrapText="1"/>
      <protection/>
    </xf>
    <xf numFmtId="2" fontId="87" fillId="0" borderId="0" xfId="138" applyNumberFormat="1" applyFont="1" applyFill="1" applyBorder="1" applyAlignment="1">
      <alignment vertical="center" wrapText="1"/>
      <protection/>
    </xf>
    <xf numFmtId="0" fontId="68" fillId="0" borderId="0" xfId="138" applyFill="1">
      <alignment/>
      <protection/>
    </xf>
    <xf numFmtId="0" fontId="30" fillId="0" borderId="33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7" fillId="0" borderId="27" xfId="160" applyFont="1" applyBorder="1" applyAlignment="1">
      <alignment horizontal="center" vertical="center" wrapText="1"/>
      <protection/>
    </xf>
    <xf numFmtId="49" fontId="37" fillId="0" borderId="26" xfId="160" applyNumberFormat="1" applyFont="1" applyBorder="1" applyAlignment="1">
      <alignment horizontal="center" vertical="center" wrapText="1"/>
      <protection/>
    </xf>
    <xf numFmtId="49" fontId="30" fillId="0" borderId="36" xfId="0" applyNumberFormat="1" applyFont="1" applyBorder="1" applyAlignment="1">
      <alignment horizontal="center" vertical="center" wrapText="1"/>
    </xf>
    <xf numFmtId="49" fontId="30" fillId="0" borderId="21" xfId="0" applyNumberFormat="1" applyFont="1" applyBorder="1" applyAlignment="1">
      <alignment horizontal="center" vertical="center" wrapText="1"/>
    </xf>
    <xf numFmtId="49" fontId="31" fillId="0" borderId="21" xfId="160" applyNumberFormat="1" applyFont="1" applyBorder="1" applyAlignment="1">
      <alignment horizontal="center" vertical="top" wrapText="1"/>
      <protection/>
    </xf>
    <xf numFmtId="1" fontId="6" fillId="54" borderId="21" xfId="147" applyNumberFormat="1" applyFont="1" applyFill="1" applyBorder="1" applyAlignment="1">
      <alignment horizontal="center" vertical="center"/>
      <protection/>
    </xf>
    <xf numFmtId="2" fontId="6" fillId="54" borderId="21" xfId="147" applyNumberFormat="1" applyFont="1" applyFill="1" applyBorder="1" applyAlignment="1">
      <alignment horizontal="center" vertical="center"/>
      <protection/>
    </xf>
    <xf numFmtId="49" fontId="86" fillId="0" borderId="21" xfId="140" applyNumberFormat="1" applyFont="1" applyBorder="1" applyAlignment="1">
      <alignment horizontal="center" vertical="center" wrapText="1"/>
      <protection/>
    </xf>
    <xf numFmtId="14" fontId="86" fillId="0" borderId="0" xfId="150" applyNumberFormat="1" applyFont="1" applyAlignment="1">
      <alignment horizontal="left" wrapText="1"/>
      <protection/>
    </xf>
    <xf numFmtId="0" fontId="86" fillId="0" borderId="0" xfId="143" applyFont="1" applyAlignment="1">
      <alignment/>
      <protection/>
    </xf>
    <xf numFmtId="0" fontId="87" fillId="0" borderId="0" xfId="143" applyFont="1" applyAlignment="1">
      <alignment wrapText="1"/>
      <protection/>
    </xf>
    <xf numFmtId="0" fontId="87" fillId="0" borderId="0" xfId="140" applyFont="1" applyAlignment="1">
      <alignment/>
      <protection/>
    </xf>
    <xf numFmtId="0" fontId="86" fillId="0" borderId="0" xfId="140" applyFont="1" applyAlignment="1">
      <alignment/>
      <protection/>
    </xf>
    <xf numFmtId="0" fontId="34" fillId="0" borderId="0" xfId="168" applyFont="1" applyBorder="1" applyAlignment="1" applyProtection="1">
      <alignment vertical="center" wrapText="1"/>
      <protection locked="0"/>
    </xf>
    <xf numFmtId="2" fontId="86" fillId="0" borderId="21" xfId="155" applyNumberFormat="1" applyFont="1" applyBorder="1" applyAlignment="1" quotePrefix="1">
      <alignment horizontal="center" vertical="center" wrapText="1"/>
      <protection/>
    </xf>
    <xf numFmtId="0" fontId="19" fillId="53" borderId="31" xfId="168" applyFont="1" applyFill="1" applyBorder="1" applyAlignment="1">
      <alignment horizontal="center" vertical="center" wrapText="1"/>
      <protection/>
    </xf>
    <xf numFmtId="0" fontId="86" fillId="0" borderId="21" xfId="155" applyFont="1" applyBorder="1" applyAlignment="1" quotePrefix="1">
      <alignment horizontal="center" vertical="center" wrapText="1"/>
      <protection/>
    </xf>
    <xf numFmtId="49" fontId="87" fillId="0" borderId="21" xfId="140" applyNumberFormat="1" applyFont="1" applyBorder="1" applyAlignment="1">
      <alignment horizontal="center" vertical="center" wrapText="1"/>
      <protection/>
    </xf>
    <xf numFmtId="4" fontId="87" fillId="0" borderId="21" xfId="138" applyNumberFormat="1" applyFont="1" applyBorder="1" applyAlignment="1" quotePrefix="1">
      <alignment horizontal="center" vertical="center" wrapText="1"/>
      <protection/>
    </xf>
    <xf numFmtId="4" fontId="87" fillId="0" borderId="21" xfId="138" applyNumberFormat="1" applyFont="1" applyBorder="1" applyAlignment="1" quotePrefix="1">
      <alignment vertical="center" wrapText="1"/>
      <protection/>
    </xf>
    <xf numFmtId="2" fontId="19" fillId="0" borderId="31" xfId="147" applyNumberFormat="1" applyFont="1" applyBorder="1" applyAlignment="1">
      <alignment horizontal="center" vertical="center"/>
      <protection/>
    </xf>
    <xf numFmtId="1" fontId="19" fillId="0" borderId="21" xfId="147" applyNumberFormat="1" applyFont="1" applyBorder="1" applyAlignment="1">
      <alignment horizontal="center" vertical="center"/>
      <protection/>
    </xf>
    <xf numFmtId="0" fontId="20" fillId="0" borderId="21" xfId="166" applyFont="1" applyBorder="1" applyAlignment="1">
      <alignment horizontal="center" vertical="center" wrapText="1"/>
      <protection/>
    </xf>
    <xf numFmtId="4" fontId="86" fillId="0" borderId="21" xfId="138" applyNumberFormat="1" applyFont="1" applyBorder="1" applyAlignment="1" quotePrefix="1">
      <alignment vertical="center" wrapText="1"/>
      <protection/>
    </xf>
    <xf numFmtId="4" fontId="86" fillId="0" borderId="31" xfId="138" applyNumberFormat="1" applyFont="1" applyBorder="1" applyAlignment="1" quotePrefix="1">
      <alignment horizontal="center" vertical="center" wrapText="1"/>
      <protection/>
    </xf>
    <xf numFmtId="0" fontId="86" fillId="0" borderId="31" xfId="138" applyFont="1" applyBorder="1" applyAlignment="1" quotePrefix="1">
      <alignment horizontal="center" vertical="center" wrapText="1"/>
      <protection/>
    </xf>
    <xf numFmtId="2" fontId="19" fillId="0" borderId="21" xfId="147" applyNumberFormat="1" applyFont="1" applyBorder="1" applyAlignment="1">
      <alignment horizontal="center" vertical="center"/>
      <protection/>
    </xf>
    <xf numFmtId="0" fontId="19" fillId="0" borderId="21" xfId="147" applyFont="1" applyBorder="1" applyAlignment="1">
      <alignment horizontal="center" vertical="center"/>
      <protection/>
    </xf>
    <xf numFmtId="0" fontId="43" fillId="0" borderId="21" xfId="166" applyFont="1" applyBorder="1" applyAlignment="1">
      <alignment horizontal="center" vertical="center" wrapText="1"/>
      <protection/>
    </xf>
    <xf numFmtId="4" fontId="86" fillId="0" borderId="21" xfId="138" applyNumberFormat="1" applyFont="1" applyBorder="1" applyAlignment="1" quotePrefix="1">
      <alignment horizontal="center" vertical="center" wrapText="1"/>
      <protection/>
    </xf>
    <xf numFmtId="2" fontId="6" fillId="0" borderId="31" xfId="147" applyNumberFormat="1" applyFont="1" applyBorder="1" applyAlignment="1">
      <alignment horizontal="center" vertical="center"/>
      <protection/>
    </xf>
    <xf numFmtId="0" fontId="7" fillId="0" borderId="21" xfId="166" applyFont="1" applyBorder="1" applyAlignment="1">
      <alignment horizontal="center" vertical="center"/>
      <protection/>
    </xf>
    <xf numFmtId="0" fontId="7" fillId="54" borderId="21" xfId="166" applyFont="1" applyFill="1" applyBorder="1" applyAlignment="1">
      <alignment horizontal="center" vertical="center"/>
      <protection/>
    </xf>
    <xf numFmtId="2" fontId="87" fillId="54" borderId="21" xfId="140" applyNumberFormat="1" applyFont="1" applyFill="1" applyBorder="1" applyAlignment="1" quotePrefix="1">
      <alignment vertical="center" wrapText="1"/>
      <protection/>
    </xf>
    <xf numFmtId="2" fontId="87" fillId="54" borderId="21" xfId="140" applyNumberFormat="1" applyFont="1" applyFill="1" applyBorder="1" applyAlignment="1">
      <alignment horizontal="center" vertical="center" wrapText="1"/>
      <protection/>
    </xf>
    <xf numFmtId="0" fontId="87" fillId="54" borderId="21" xfId="140" applyFont="1" applyFill="1" applyBorder="1" applyAlignment="1">
      <alignment horizontal="center" vertical="center" wrapText="1"/>
      <protection/>
    </xf>
    <xf numFmtId="0" fontId="87" fillId="54" borderId="21" xfId="140" applyFont="1" applyFill="1" applyBorder="1" applyAlignment="1" quotePrefix="1">
      <alignment horizontal="center" vertical="center" wrapText="1"/>
      <protection/>
    </xf>
    <xf numFmtId="0" fontId="7" fillId="54" borderId="21" xfId="166" applyFont="1" applyFill="1" applyBorder="1" applyAlignment="1">
      <alignment horizontal="center" vertical="center" wrapText="1"/>
      <protection/>
    </xf>
    <xf numFmtId="49" fontId="19" fillId="0" borderId="31" xfId="154" applyNumberFormat="1" applyFont="1" applyFill="1" applyBorder="1" applyAlignment="1" applyProtection="1">
      <alignment horizontal="center" vertical="center" wrapText="1"/>
      <protection/>
    </xf>
    <xf numFmtId="0" fontId="7" fillId="0" borderId="21" xfId="166" applyFont="1" applyBorder="1" applyAlignment="1">
      <alignment horizontal="center" vertical="center" wrapText="1"/>
      <protection/>
    </xf>
    <xf numFmtId="2" fontId="6" fillId="53" borderId="21" xfId="168" applyNumberFormat="1" applyFont="1" applyFill="1" applyBorder="1" applyAlignment="1">
      <alignment horizontal="center" vertical="center" wrapText="1"/>
      <protection/>
    </xf>
    <xf numFmtId="49" fontId="19" fillId="53" borderId="31" xfId="168" applyNumberFormat="1" applyFont="1" applyFill="1" applyBorder="1" applyAlignment="1">
      <alignment vertical="center" wrapText="1"/>
      <protection/>
    </xf>
    <xf numFmtId="49" fontId="19" fillId="0" borderId="31" xfId="168" applyNumberFormat="1" applyFont="1" applyFill="1" applyBorder="1" applyAlignment="1">
      <alignment horizontal="center" vertical="center" wrapText="1"/>
      <protection/>
    </xf>
    <xf numFmtId="0" fontId="20" fillId="0" borderId="21" xfId="166" applyFont="1" applyBorder="1" applyAlignment="1">
      <alignment horizontal="center" vertical="center"/>
      <protection/>
    </xf>
    <xf numFmtId="0" fontId="19" fillId="53" borderId="31" xfId="168" applyFont="1" applyFill="1" applyBorder="1" applyAlignment="1">
      <alignment horizontal="center" vertical="center" wrapText="1"/>
      <protection/>
    </xf>
    <xf numFmtId="0" fontId="86" fillId="0" borderId="0" xfId="138" applyFont="1">
      <alignment/>
      <protection/>
    </xf>
    <xf numFmtId="4" fontId="6" fillId="0" borderId="21" xfId="0" applyNumberFormat="1" applyFont="1" applyBorder="1" applyAlignment="1" quotePrefix="1">
      <alignment horizontal="center" vertical="center" wrapText="1"/>
    </xf>
    <xf numFmtId="4" fontId="6" fillId="0" borderId="21" xfId="0" applyNumberFormat="1" applyFont="1" applyBorder="1" applyAlignment="1" quotePrefix="1">
      <alignment vertical="center" wrapText="1"/>
    </xf>
    <xf numFmtId="4" fontId="42" fillId="9" borderId="21" xfId="0" applyNumberFormat="1" applyFont="1" applyFill="1" applyBorder="1" applyAlignment="1">
      <alignment vertical="center" wrapText="1"/>
    </xf>
    <xf numFmtId="4" fontId="42" fillId="9" borderId="21" xfId="0" applyNumberFormat="1" applyFont="1" applyFill="1" applyBorder="1" applyAlignment="1" quotePrefix="1">
      <alignment vertical="center" wrapText="1"/>
    </xf>
    <xf numFmtId="2" fontId="88" fillId="9" borderId="21" xfId="140" applyNumberFormat="1" applyFont="1" applyFill="1" applyBorder="1" applyAlignment="1">
      <alignment vertical="center" wrapText="1"/>
      <protection/>
    </xf>
    <xf numFmtId="0" fontId="37" fillId="0" borderId="26" xfId="160" applyFont="1" applyBorder="1" applyAlignment="1">
      <alignment horizontal="center" vertical="center" wrapText="1"/>
      <protection/>
    </xf>
    <xf numFmtId="2" fontId="6" fillId="53" borderId="21" xfId="147" applyNumberFormat="1" applyFont="1" applyFill="1" applyBorder="1" applyAlignment="1">
      <alignment horizontal="center"/>
      <protection/>
    </xf>
    <xf numFmtId="2" fontId="6" fillId="53" borderId="21" xfId="147" applyNumberFormat="1" applyFont="1" applyFill="1" applyBorder="1" applyAlignment="1">
      <alignment horizontal="center" vertical="center"/>
      <protection/>
    </xf>
    <xf numFmtId="1" fontId="6" fillId="53" borderId="21" xfId="147" applyNumberFormat="1" applyFont="1" applyFill="1" applyBorder="1" applyAlignment="1">
      <alignment horizontal="center" vertical="center"/>
      <protection/>
    </xf>
    <xf numFmtId="0" fontId="92" fillId="0" borderId="0" xfId="0" applyFont="1" applyAlignment="1">
      <alignment horizontal="center" vertical="center" wrapText="1"/>
    </xf>
    <xf numFmtId="0" fontId="87" fillId="0" borderId="0" xfId="140" applyFont="1" applyAlignment="1">
      <alignment horizontal="center"/>
      <protection/>
    </xf>
    <xf numFmtId="49" fontId="19" fillId="53" borderId="21" xfId="147" applyNumberFormat="1" applyFont="1" applyFill="1" applyBorder="1" applyAlignment="1">
      <alignment horizontal="center" vertical="center"/>
      <protection/>
    </xf>
    <xf numFmtId="0" fontId="87" fillId="0" borderId="21" xfId="0" applyFont="1" applyBorder="1" applyAlignment="1">
      <alignment vertical="center"/>
    </xf>
    <xf numFmtId="0" fontId="87" fillId="0" borderId="21" xfId="0" applyFont="1" applyBorder="1" applyAlignment="1">
      <alignment vertical="center" wrapText="1"/>
    </xf>
    <xf numFmtId="4" fontId="87" fillId="52" borderId="21" xfId="0" applyNumberFormat="1" applyFont="1" applyFill="1" applyBorder="1" applyAlignment="1">
      <alignment vertical="center"/>
    </xf>
    <xf numFmtId="4" fontId="87" fillId="0" borderId="21" xfId="0" applyNumberFormat="1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1" xfId="0" applyFont="1" applyBorder="1" applyAlignment="1">
      <alignment vertical="center" wrapText="1"/>
    </xf>
    <xf numFmtId="4" fontId="19" fillId="52" borderId="21" xfId="0" applyNumberFormat="1" applyFont="1" applyFill="1" applyBorder="1" applyAlignment="1">
      <alignment vertical="center"/>
    </xf>
    <xf numFmtId="4" fontId="19" fillId="0" borderId="21" xfId="0" applyNumberFormat="1" applyFont="1" applyBorder="1" applyAlignment="1">
      <alignment vertical="center"/>
    </xf>
    <xf numFmtId="0" fontId="87" fillId="52" borderId="21" xfId="0" applyFont="1" applyFill="1" applyBorder="1" applyAlignment="1">
      <alignment vertical="center"/>
    </xf>
    <xf numFmtId="0" fontId="87" fillId="52" borderId="21" xfId="0" applyFont="1" applyFill="1" applyBorder="1" applyAlignment="1">
      <alignment vertical="center" wrapText="1"/>
    </xf>
    <xf numFmtId="0" fontId="87" fillId="52" borderId="21" xfId="0" applyFont="1" applyFill="1" applyBorder="1" applyAlignment="1">
      <alignment horizontal="center" vertical="center"/>
    </xf>
    <xf numFmtId="0" fontId="87" fillId="0" borderId="21" xfId="0" applyFont="1" applyBorder="1" applyAlignment="1" quotePrefix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87" fillId="0" borderId="21" xfId="0" applyFont="1" applyBorder="1" applyAlignment="1" quotePrefix="1">
      <alignment vertical="center" wrapText="1"/>
    </xf>
    <xf numFmtId="4" fontId="87" fillId="0" borderId="21" xfId="0" applyNumberFormat="1" applyFont="1" applyBorder="1" applyAlignment="1">
      <alignment vertical="center" wrapText="1"/>
    </xf>
    <xf numFmtId="4" fontId="87" fillId="52" borderId="21" xfId="0" applyNumberFormat="1" applyFont="1" applyFill="1" applyBorder="1" applyAlignment="1">
      <alignment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 quotePrefix="1">
      <alignment horizontal="center" vertical="center" wrapText="1"/>
    </xf>
    <xf numFmtId="0" fontId="19" fillId="0" borderId="21" xfId="0" applyFont="1" applyBorder="1" applyAlignment="1" quotePrefix="1">
      <alignment vertical="center" wrapText="1"/>
    </xf>
    <xf numFmtId="4" fontId="19" fillId="0" borderId="21" xfId="0" applyNumberFormat="1" applyFont="1" applyBorder="1" applyAlignment="1">
      <alignment vertical="center" wrapText="1"/>
    </xf>
    <xf numFmtId="4" fontId="19" fillId="52" borderId="21" xfId="0" applyNumberFormat="1" applyFont="1" applyFill="1" applyBorder="1" applyAlignment="1">
      <alignment vertical="center" wrapText="1"/>
    </xf>
    <xf numFmtId="0" fontId="87" fillId="52" borderId="21" xfId="0" applyFont="1" applyFill="1" applyBorder="1" applyAlignment="1">
      <alignment horizontal="center" vertical="center" wrapText="1"/>
    </xf>
    <xf numFmtId="4" fontId="6" fillId="52" borderId="21" xfId="0" applyNumberFormat="1" applyFont="1" applyFill="1" applyBorder="1" applyAlignment="1">
      <alignment vertical="center" wrapText="1"/>
    </xf>
    <xf numFmtId="4" fontId="6" fillId="0" borderId="21" xfId="0" applyNumberFormat="1" applyFont="1" applyBorder="1" applyAlignment="1">
      <alignment vertical="center" wrapText="1"/>
    </xf>
    <xf numFmtId="4" fontId="31" fillId="0" borderId="0" xfId="160" applyNumberFormat="1" applyFont="1">
      <alignment/>
      <protection/>
    </xf>
    <xf numFmtId="0" fontId="86" fillId="0" borderId="0" xfId="158" applyFont="1" applyBorder="1" applyAlignment="1">
      <alignment horizontal="center"/>
      <protection/>
    </xf>
    <xf numFmtId="0" fontId="30" fillId="0" borderId="34" xfId="0" applyFont="1" applyBorder="1" applyAlignment="1">
      <alignment wrapText="1"/>
    </xf>
    <xf numFmtId="0" fontId="30" fillId="0" borderId="34" xfId="0" applyFont="1" applyBorder="1" applyAlignment="1">
      <alignment vertical="center" wrapText="1"/>
    </xf>
    <xf numFmtId="0" fontId="30" fillId="0" borderId="33" xfId="160" applyFont="1" applyBorder="1" applyAlignment="1">
      <alignment horizontal="center" vertical="center" wrapText="1"/>
      <protection/>
    </xf>
    <xf numFmtId="2" fontId="30" fillId="0" borderId="34" xfId="0" applyNumberFormat="1" applyFont="1" applyBorder="1" applyAlignment="1">
      <alignment vertical="center" wrapText="1"/>
    </xf>
    <xf numFmtId="2" fontId="91" fillId="53" borderId="34" xfId="140" applyNumberFormat="1" applyFont="1" applyFill="1" applyBorder="1" applyAlignment="1">
      <alignment vertical="center" wrapText="1"/>
      <protection/>
    </xf>
    <xf numFmtId="0" fontId="6" fillId="3" borderId="28" xfId="160" applyFont="1" applyFill="1" applyBorder="1" applyAlignment="1">
      <alignment vertical="center" wrapText="1"/>
      <protection/>
    </xf>
    <xf numFmtId="0" fontId="6" fillId="3" borderId="38" xfId="160" applyFont="1" applyFill="1" applyBorder="1" applyAlignment="1">
      <alignment vertical="center" wrapText="1"/>
      <protection/>
    </xf>
    <xf numFmtId="0" fontId="6" fillId="3" borderId="25" xfId="160" applyFont="1" applyFill="1" applyBorder="1" applyAlignment="1">
      <alignment vertical="center" wrapText="1"/>
      <protection/>
    </xf>
    <xf numFmtId="0" fontId="6" fillId="3" borderId="27" xfId="160" applyFont="1" applyFill="1" applyBorder="1" applyAlignment="1">
      <alignment vertical="center" wrapText="1"/>
      <protection/>
    </xf>
    <xf numFmtId="0" fontId="44" fillId="0" borderId="40" xfId="160" applyFont="1" applyBorder="1" applyAlignment="1">
      <alignment textRotation="90" wrapText="1"/>
      <protection/>
    </xf>
    <xf numFmtId="4" fontId="31" fillId="0" borderId="0" xfId="160" applyNumberFormat="1" applyFont="1" applyBorder="1">
      <alignment/>
      <protection/>
    </xf>
    <xf numFmtId="4" fontId="6" fillId="53" borderId="21" xfId="0" applyNumberFormat="1" applyFont="1" applyFill="1" applyBorder="1" applyAlignment="1">
      <alignment vertical="center" wrapText="1"/>
    </xf>
    <xf numFmtId="0" fontId="87" fillId="0" borderId="0" xfId="144" applyFont="1" applyAlignment="1">
      <alignment horizontal="center"/>
      <protection/>
    </xf>
    <xf numFmtId="2" fontId="30" fillId="53" borderId="21" xfId="0" applyNumberFormat="1" applyFont="1" applyFill="1" applyBorder="1" applyAlignment="1">
      <alignment vertical="center"/>
    </xf>
    <xf numFmtId="0" fontId="93" fillId="0" borderId="0" xfId="144" applyFont="1" applyAlignment="1">
      <alignment horizontal="left"/>
      <protection/>
    </xf>
    <xf numFmtId="0" fontId="94" fillId="0" borderId="0" xfId="144" applyFont="1" applyAlignment="1">
      <alignment horizontal="left"/>
      <protection/>
    </xf>
    <xf numFmtId="0" fontId="87" fillId="0" borderId="0" xfId="144" applyFont="1" applyAlignment="1">
      <alignment horizontal="center"/>
      <protection/>
    </xf>
    <xf numFmtId="0" fontId="87" fillId="0" borderId="0" xfId="0" applyFont="1" applyAlignment="1">
      <alignment horizontal="left"/>
    </xf>
    <xf numFmtId="0" fontId="86" fillId="0" borderId="0" xfId="150" applyFont="1" applyAlignment="1">
      <alignment horizontal="left" wrapText="1"/>
      <protection/>
    </xf>
    <xf numFmtId="0" fontId="86" fillId="0" borderId="0" xfId="150" applyFont="1" applyAlignment="1">
      <alignment horizontal="left"/>
      <protection/>
    </xf>
    <xf numFmtId="0" fontId="34" fillId="0" borderId="0" xfId="160" applyFont="1" applyAlignment="1">
      <alignment horizontal="center" vertical="center" wrapText="1"/>
      <protection/>
    </xf>
    <xf numFmtId="0" fontId="86" fillId="0" borderId="21" xfId="155" applyFont="1" applyBorder="1" applyAlignment="1" quotePrefix="1">
      <alignment horizontal="center" vertical="center" wrapText="1"/>
      <protection/>
    </xf>
    <xf numFmtId="2" fontId="86" fillId="53" borderId="21" xfId="147" applyNumberFormat="1" applyFont="1" applyFill="1" applyBorder="1" applyAlignment="1">
      <alignment vertical="center" wrapText="1"/>
      <protection/>
    </xf>
    <xf numFmtId="0" fontId="80" fillId="53" borderId="0" xfId="144" applyFill="1">
      <alignment/>
      <protection/>
    </xf>
    <xf numFmtId="4" fontId="19" fillId="0" borderId="21" xfId="0" applyNumberFormat="1" applyFont="1" applyBorder="1" applyAlignment="1" quotePrefix="1">
      <alignment horizontal="center" vertical="center" wrapText="1"/>
    </xf>
    <xf numFmtId="4" fontId="19" fillId="0" borderId="21" xfId="0" applyNumberFormat="1" applyFont="1" applyBorder="1" applyAlignment="1" quotePrefix="1">
      <alignment vertical="center" wrapText="1"/>
    </xf>
    <xf numFmtId="1" fontId="19" fillId="53" borderId="21" xfId="147" applyNumberFormat="1" applyFont="1" applyFill="1" applyBorder="1" applyAlignment="1">
      <alignment horizontal="center" vertical="center"/>
      <protection/>
    </xf>
    <xf numFmtId="2" fontId="19" fillId="53" borderId="21" xfId="147" applyNumberFormat="1" applyFont="1" applyFill="1" applyBorder="1" applyAlignment="1">
      <alignment horizontal="center" vertical="center"/>
      <protection/>
    </xf>
    <xf numFmtId="2" fontId="19" fillId="53" borderId="21" xfId="147" applyNumberFormat="1" applyFont="1" applyFill="1" applyBorder="1" applyAlignment="1">
      <alignment horizontal="center"/>
      <protection/>
    </xf>
    <xf numFmtId="0" fontId="6" fillId="0" borderId="0" xfId="0" applyFont="1" applyAlignment="1">
      <alignment wrapText="1"/>
    </xf>
    <xf numFmtId="4" fontId="42" fillId="54" borderId="21" xfId="147" applyNumberFormat="1" applyFont="1" applyFill="1" applyBorder="1" applyAlignment="1">
      <alignment horizontal="center"/>
      <protection/>
    </xf>
    <xf numFmtId="0" fontId="20" fillId="54" borderId="21" xfId="166" applyFont="1" applyFill="1" applyBorder="1" applyAlignment="1">
      <alignment horizontal="center" vertical="center" wrapText="1"/>
      <protection/>
    </xf>
    <xf numFmtId="1" fontId="19" fillId="54" borderId="21" xfId="147" applyNumberFormat="1" applyFont="1" applyFill="1" applyBorder="1" applyAlignment="1">
      <alignment horizontal="center" vertical="center"/>
      <protection/>
    </xf>
    <xf numFmtId="2" fontId="19" fillId="54" borderId="21" xfId="147" applyNumberFormat="1" applyFont="1" applyFill="1" applyBorder="1" applyAlignment="1">
      <alignment horizontal="center" vertical="center"/>
      <protection/>
    </xf>
    <xf numFmtId="2" fontId="6" fillId="54" borderId="31" xfId="147" applyNumberFormat="1" applyFont="1" applyFill="1" applyBorder="1" applyAlignment="1">
      <alignment horizontal="center" vertical="center"/>
      <protection/>
    </xf>
    <xf numFmtId="2" fontId="30" fillId="53" borderId="26" xfId="0" applyNumberFormat="1" applyFont="1" applyFill="1" applyBorder="1" applyAlignment="1">
      <alignment vertical="center"/>
    </xf>
    <xf numFmtId="0" fontId="34" fillId="0" borderId="0" xfId="160" applyFont="1" applyAlignment="1">
      <alignment vertical="center" wrapText="1"/>
      <protection/>
    </xf>
    <xf numFmtId="0" fontId="32" fillId="0" borderId="0" xfId="160" applyNumberFormat="1" applyFont="1" applyFill="1" applyBorder="1" applyAlignment="1" applyProtection="1">
      <alignment horizontal="right" vertical="center"/>
      <protection/>
    </xf>
    <xf numFmtId="4" fontId="88" fillId="9" borderId="21" xfId="138" applyNumberFormat="1" applyFont="1" applyFill="1" applyBorder="1" applyAlignment="1" quotePrefix="1">
      <alignment vertical="center" wrapText="1"/>
      <protection/>
    </xf>
    <xf numFmtId="0" fontId="87" fillId="0" borderId="0" xfId="140" applyFont="1" applyAlignment="1">
      <alignment horizontal="center"/>
      <protection/>
    </xf>
    <xf numFmtId="0" fontId="87" fillId="0" borderId="0" xfId="144" applyFont="1" applyAlignment="1">
      <alignment horizontal="center"/>
      <protection/>
    </xf>
    <xf numFmtId="0" fontId="86" fillId="0" borderId="21" xfId="155" applyFont="1" applyBorder="1" applyAlignment="1" quotePrefix="1">
      <alignment horizontal="center" vertical="center" wrapText="1"/>
      <protection/>
    </xf>
    <xf numFmtId="2" fontId="86" fillId="0" borderId="21" xfId="155" applyNumberFormat="1" applyFont="1" applyBorder="1" applyAlignment="1" quotePrefix="1">
      <alignment horizontal="center" vertical="center" wrapText="1"/>
      <protection/>
    </xf>
    <xf numFmtId="0" fontId="44" fillId="0" borderId="36" xfId="160" applyFont="1" applyBorder="1" applyAlignment="1">
      <alignment textRotation="90" wrapText="1"/>
      <protection/>
    </xf>
    <xf numFmtId="2" fontId="30" fillId="0" borderId="34" xfId="0" applyNumberFormat="1" applyFont="1" applyBorder="1" applyAlignment="1">
      <alignment wrapText="1"/>
    </xf>
    <xf numFmtId="0" fontId="34" fillId="0" borderId="0" xfId="0" applyFont="1" applyAlignment="1">
      <alignment/>
    </xf>
    <xf numFmtId="0" fontId="80" fillId="0" borderId="0" xfId="144" applyAlignment="1">
      <alignment horizontal="center"/>
      <protection/>
    </xf>
    <xf numFmtId="0" fontId="87" fillId="0" borderId="0" xfId="144" applyFont="1" applyAlignment="1">
      <alignment horizontal="left"/>
      <protection/>
    </xf>
    <xf numFmtId="0" fontId="19" fillId="0" borderId="0" xfId="0" applyFont="1" applyAlignment="1">
      <alignment horizontal="left"/>
    </xf>
    <xf numFmtId="2" fontId="88" fillId="53" borderId="21" xfId="140" applyNumberFormat="1" applyFont="1" applyFill="1" applyBorder="1" applyAlignment="1">
      <alignment vertical="center" wrapText="1"/>
      <protection/>
    </xf>
    <xf numFmtId="2" fontId="88" fillId="9" borderId="21" xfId="158" applyNumberFormat="1" applyFont="1" applyFill="1" applyBorder="1" applyAlignment="1">
      <alignment vertical="center" wrapText="1"/>
      <protection/>
    </xf>
    <xf numFmtId="2" fontId="88" fillId="9" borderId="21" xfId="160" applyNumberFormat="1" applyFont="1" applyFill="1" applyBorder="1" applyAlignment="1">
      <alignment vertical="center" wrapText="1"/>
      <protection/>
    </xf>
    <xf numFmtId="2" fontId="88" fillId="9" borderId="21" xfId="161" applyNumberFormat="1" applyFont="1" applyFill="1" applyBorder="1" applyAlignment="1">
      <alignment vertical="center" wrapText="1"/>
      <protection/>
    </xf>
    <xf numFmtId="4" fontId="6" fillId="53" borderId="21" xfId="0" applyNumberFormat="1" applyFont="1" applyFill="1" applyBorder="1" applyAlignment="1" quotePrefix="1">
      <alignment vertical="center" wrapText="1"/>
    </xf>
    <xf numFmtId="2" fontId="19" fillId="53" borderId="21" xfId="147" applyNumberFormat="1" applyFont="1" applyFill="1" applyBorder="1" applyAlignment="1">
      <alignment vertical="center" wrapText="1"/>
      <protection/>
    </xf>
    <xf numFmtId="0" fontId="7" fillId="53" borderId="21" xfId="144" applyFont="1" applyFill="1" applyBorder="1" applyAlignment="1">
      <alignment horizontal="center" vertical="center"/>
      <protection/>
    </xf>
    <xf numFmtId="0" fontId="20" fillId="53" borderId="21" xfId="144" applyFont="1" applyFill="1" applyBorder="1" applyAlignment="1">
      <alignment horizontal="center" vertical="center"/>
      <protection/>
    </xf>
    <xf numFmtId="0" fontId="87" fillId="0" borderId="0" xfId="0" applyFont="1" applyAlignment="1">
      <alignment horizontal="center"/>
    </xf>
    <xf numFmtId="0" fontId="86" fillId="0" borderId="21" xfId="143" applyFont="1" applyBorder="1" applyAlignment="1">
      <alignment horizontal="center" vertical="center" wrapText="1"/>
      <protection/>
    </xf>
    <xf numFmtId="14" fontId="86" fillId="0" borderId="0" xfId="150" applyNumberFormat="1" applyFont="1" applyAlignment="1">
      <alignment horizontal="left" wrapText="1"/>
      <protection/>
    </xf>
    <xf numFmtId="0" fontId="86" fillId="0" borderId="0" xfId="150" applyFont="1" applyAlignment="1">
      <alignment horizontal="left" wrapText="1"/>
      <protection/>
    </xf>
    <xf numFmtId="0" fontId="86" fillId="0" borderId="0" xfId="142" applyFont="1" applyAlignment="1">
      <alignment horizontal="left"/>
      <protection/>
    </xf>
    <xf numFmtId="0" fontId="86" fillId="52" borderId="21" xfId="143" applyFont="1" applyFill="1" applyBorder="1" applyAlignment="1">
      <alignment horizontal="center" vertical="center" wrapText="1"/>
      <protection/>
    </xf>
    <xf numFmtId="0" fontId="94" fillId="0" borderId="0" xfId="143" applyFont="1" applyAlignment="1">
      <alignment horizontal="center" wrapText="1"/>
      <protection/>
    </xf>
    <xf numFmtId="0" fontId="87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/>
    </xf>
    <xf numFmtId="0" fontId="19" fillId="0" borderId="32" xfId="0" applyFont="1" applyBorder="1" applyAlignment="1">
      <alignment/>
    </xf>
    <xf numFmtId="0" fontId="87" fillId="0" borderId="34" xfId="138" applyFont="1" applyBorder="1" applyAlignment="1">
      <alignment horizontal="center" vertical="center"/>
      <protection/>
    </xf>
    <xf numFmtId="0" fontId="86" fillId="0" borderId="35" xfId="138" applyFont="1" applyBorder="1" applyAlignment="1">
      <alignment/>
      <protection/>
    </xf>
    <xf numFmtId="0" fontId="86" fillId="0" borderId="32" xfId="138" applyFont="1" applyBorder="1" applyAlignment="1">
      <alignment/>
      <protection/>
    </xf>
    <xf numFmtId="0" fontId="95" fillId="0" borderId="21" xfId="140" applyFont="1" applyBorder="1" applyAlignment="1">
      <alignment horizontal="center" vertical="center" wrapText="1"/>
      <protection/>
    </xf>
    <xf numFmtId="0" fontId="86" fillId="0" borderId="21" xfId="140" applyFont="1" applyBorder="1" applyAlignment="1">
      <alignment horizontal="center" vertical="center" wrapText="1"/>
      <protection/>
    </xf>
    <xf numFmtId="0" fontId="86" fillId="0" borderId="31" xfId="140" applyFont="1" applyBorder="1" applyAlignment="1">
      <alignment horizontal="center" vertical="center" wrapText="1"/>
      <protection/>
    </xf>
    <xf numFmtId="0" fontId="86" fillId="0" borderId="26" xfId="140" applyFont="1" applyBorder="1" applyAlignment="1">
      <alignment horizontal="center" vertical="center" wrapText="1"/>
      <protection/>
    </xf>
    <xf numFmtId="0" fontId="96" fillId="0" borderId="31" xfId="140" applyFont="1" applyBorder="1" applyAlignment="1">
      <alignment horizontal="center" vertical="center" wrapText="1"/>
      <protection/>
    </xf>
    <xf numFmtId="0" fontId="96" fillId="0" borderId="26" xfId="140" applyFont="1" applyBorder="1" applyAlignment="1">
      <alignment horizontal="center" vertical="center" wrapText="1"/>
      <protection/>
    </xf>
    <xf numFmtId="0" fontId="86" fillId="52" borderId="21" xfId="140" applyFont="1" applyFill="1" applyBorder="1" applyAlignment="1">
      <alignment horizontal="center" vertical="center" wrapText="1"/>
      <protection/>
    </xf>
    <xf numFmtId="0" fontId="96" fillId="0" borderId="21" xfId="140" applyFont="1" applyBorder="1" applyAlignment="1">
      <alignment horizontal="center" vertical="center" wrapText="1"/>
      <protection/>
    </xf>
    <xf numFmtId="0" fontId="86" fillId="0" borderId="34" xfId="140" applyFont="1" applyBorder="1" applyAlignment="1">
      <alignment horizontal="center" vertical="center" wrapText="1"/>
      <protection/>
    </xf>
    <xf numFmtId="0" fontId="86" fillId="0" borderId="32" xfId="140" applyFont="1" applyBorder="1" applyAlignment="1">
      <alignment horizontal="center" vertical="center" wrapText="1"/>
      <protection/>
    </xf>
    <xf numFmtId="0" fontId="86" fillId="0" borderId="0" xfId="140" applyFont="1" applyAlignment="1">
      <alignment horizontal="left"/>
      <protection/>
    </xf>
    <xf numFmtId="0" fontId="94" fillId="0" borderId="0" xfId="140" applyFont="1" applyAlignment="1">
      <alignment horizontal="center"/>
      <protection/>
    </xf>
    <xf numFmtId="0" fontId="87" fillId="0" borderId="0" xfId="140" applyFont="1" applyAlignment="1">
      <alignment horizontal="center"/>
      <protection/>
    </xf>
    <xf numFmtId="0" fontId="86" fillId="0" borderId="0" xfId="140" applyFont="1" applyAlignment="1">
      <alignment horizontal="center"/>
      <protection/>
    </xf>
    <xf numFmtId="0" fontId="86" fillId="0" borderId="28" xfId="140" applyFont="1" applyBorder="1" applyAlignment="1">
      <alignment horizontal="center"/>
      <protection/>
    </xf>
    <xf numFmtId="0" fontId="87" fillId="0" borderId="0" xfId="0" applyFont="1" applyAlignment="1">
      <alignment horizontal="left"/>
    </xf>
    <xf numFmtId="0" fontId="68" fillId="0" borderId="21" xfId="138" applyBorder="1" applyAlignment="1">
      <alignment horizontal="center" vertical="center" wrapText="1"/>
      <protection/>
    </xf>
    <xf numFmtId="0" fontId="68" fillId="0" borderId="34" xfId="138" applyBorder="1" applyAlignment="1">
      <alignment horizontal="center" vertical="center" wrapText="1"/>
      <protection/>
    </xf>
    <xf numFmtId="0" fontId="68" fillId="0" borderId="32" xfId="138" applyBorder="1" applyAlignment="1">
      <alignment horizontal="center" vertical="center" wrapText="1"/>
      <protection/>
    </xf>
    <xf numFmtId="0" fontId="68" fillId="52" borderId="21" xfId="138" applyFill="1" applyBorder="1" applyAlignment="1">
      <alignment horizontal="center" vertical="center" wrapText="1"/>
      <protection/>
    </xf>
    <xf numFmtId="0" fontId="68" fillId="52" borderId="34" xfId="138" applyFill="1" applyBorder="1" applyAlignment="1">
      <alignment horizontal="center" vertical="center" wrapText="1"/>
      <protection/>
    </xf>
    <xf numFmtId="0" fontId="68" fillId="52" borderId="35" xfId="138" applyFill="1" applyBorder="1" applyAlignment="1">
      <alignment horizontal="center" vertical="center" wrapText="1"/>
      <protection/>
    </xf>
    <xf numFmtId="0" fontId="68" fillId="52" borderId="32" xfId="138" applyFill="1" applyBorder="1" applyAlignment="1">
      <alignment horizontal="center" vertical="center" wrapText="1"/>
      <protection/>
    </xf>
    <xf numFmtId="0" fontId="68" fillId="0" borderId="35" xfId="138" applyBorder="1" applyAlignment="1">
      <alignment horizontal="center" vertical="center" wrapText="1"/>
      <protection/>
    </xf>
    <xf numFmtId="0" fontId="86" fillId="0" borderId="0" xfId="150" applyFont="1" applyAlignment="1">
      <alignment horizontal="left"/>
      <protection/>
    </xf>
    <xf numFmtId="0" fontId="87" fillId="0" borderId="0" xfId="144" applyFont="1" applyAlignment="1">
      <alignment horizontal="center"/>
      <protection/>
    </xf>
    <xf numFmtId="0" fontId="94" fillId="0" borderId="0" xfId="158" applyFont="1" applyAlignment="1">
      <alignment horizontal="center"/>
      <protection/>
    </xf>
    <xf numFmtId="0" fontId="97" fillId="0" borderId="0" xfId="158" applyFont="1" applyAlignment="1">
      <alignment horizontal="center"/>
      <protection/>
    </xf>
    <xf numFmtId="0" fontId="86" fillId="0" borderId="28" xfId="158" applyFont="1" applyBorder="1" applyAlignment="1">
      <alignment horizontal="center"/>
      <protection/>
    </xf>
    <xf numFmtId="0" fontId="6" fillId="0" borderId="39" xfId="160" applyFont="1" applyBorder="1" applyAlignment="1">
      <alignment horizontal="center" vertical="center" wrapText="1"/>
      <protection/>
    </xf>
    <xf numFmtId="0" fontId="6" fillId="0" borderId="38" xfId="160" applyFont="1" applyBorder="1" applyAlignment="1">
      <alignment horizontal="center" vertical="center" wrapText="1"/>
      <protection/>
    </xf>
    <xf numFmtId="0" fontId="6" fillId="0" borderId="33" xfId="160" applyFont="1" applyBorder="1" applyAlignment="1">
      <alignment horizontal="center" vertical="center" wrapText="1"/>
      <protection/>
    </xf>
    <xf numFmtId="0" fontId="6" fillId="0" borderId="27" xfId="160" applyFont="1" applyBorder="1" applyAlignment="1">
      <alignment horizontal="center" vertical="center" wrapText="1"/>
      <protection/>
    </xf>
    <xf numFmtId="0" fontId="44" fillId="0" borderId="31" xfId="160" applyFont="1" applyBorder="1" applyAlignment="1">
      <alignment horizontal="center" textRotation="90" wrapText="1"/>
      <protection/>
    </xf>
    <xf numFmtId="0" fontId="44" fillId="0" borderId="26" xfId="160" applyFont="1" applyBorder="1" applyAlignment="1">
      <alignment horizontal="center" textRotation="90" wrapText="1"/>
      <protection/>
    </xf>
    <xf numFmtId="0" fontId="37" fillId="0" borderId="34" xfId="160" applyFont="1" applyBorder="1" applyAlignment="1">
      <alignment horizontal="center" vertical="center" wrapText="1"/>
      <protection/>
    </xf>
    <xf numFmtId="0" fontId="37" fillId="0" borderId="35" xfId="160" applyFont="1" applyBorder="1" applyAlignment="1">
      <alignment horizontal="center" vertical="center" wrapText="1"/>
      <protection/>
    </xf>
    <xf numFmtId="0" fontId="37" fillId="0" borderId="32" xfId="160" applyFont="1" applyBorder="1" applyAlignment="1">
      <alignment horizontal="center" vertical="center" wrapText="1"/>
      <protection/>
    </xf>
    <xf numFmtId="0" fontId="6" fillId="0" borderId="31" xfId="160" applyFont="1" applyBorder="1" applyAlignment="1">
      <alignment horizontal="center" vertical="center" wrapText="1"/>
      <protection/>
    </xf>
    <xf numFmtId="0" fontId="6" fillId="0" borderId="40" xfId="160" applyFont="1" applyBorder="1" applyAlignment="1">
      <alignment horizontal="center" vertical="center" wrapText="1"/>
      <protection/>
    </xf>
    <xf numFmtId="0" fontId="6" fillId="0" borderId="26" xfId="160" applyFont="1" applyBorder="1" applyAlignment="1">
      <alignment horizontal="center" vertical="center" wrapText="1"/>
      <protection/>
    </xf>
    <xf numFmtId="0" fontId="30" fillId="3" borderId="34" xfId="160" applyFont="1" applyFill="1" applyBorder="1" applyAlignment="1">
      <alignment horizontal="center" vertical="center" wrapText="1"/>
      <protection/>
    </xf>
    <xf numFmtId="0" fontId="30" fillId="3" borderId="35" xfId="160" applyFont="1" applyFill="1" applyBorder="1" applyAlignment="1">
      <alignment horizontal="center" vertical="center" wrapText="1"/>
      <protection/>
    </xf>
    <xf numFmtId="0" fontId="30" fillId="3" borderId="32" xfId="160" applyFont="1" applyFill="1" applyBorder="1" applyAlignment="1">
      <alignment horizontal="center" vertical="center" wrapText="1"/>
      <protection/>
    </xf>
    <xf numFmtId="0" fontId="45" fillId="0" borderId="31" xfId="160" applyFont="1" applyBorder="1" applyAlignment="1">
      <alignment horizontal="center" textRotation="90" wrapText="1"/>
      <protection/>
    </xf>
    <xf numFmtId="0" fontId="45" fillId="0" borderId="26" xfId="160" applyFont="1" applyBorder="1" applyAlignment="1">
      <alignment horizontal="center" textRotation="90" wrapText="1"/>
      <protection/>
    </xf>
    <xf numFmtId="0" fontId="6" fillId="3" borderId="39" xfId="160" applyFont="1" applyFill="1" applyBorder="1" applyAlignment="1">
      <alignment horizontal="center" vertical="center" wrapText="1"/>
      <protection/>
    </xf>
    <xf numFmtId="0" fontId="6" fillId="3" borderId="28" xfId="160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left" wrapText="1"/>
    </xf>
    <xf numFmtId="4" fontId="30" fillId="0" borderId="34" xfId="160" applyNumberFormat="1" applyFont="1" applyBorder="1" applyAlignment="1">
      <alignment horizontal="center" vertical="center"/>
      <protection/>
    </xf>
    <xf numFmtId="4" fontId="30" fillId="0" borderId="32" xfId="160" applyNumberFormat="1" applyFont="1" applyBorder="1" applyAlignment="1">
      <alignment horizontal="center" vertical="center"/>
      <protection/>
    </xf>
    <xf numFmtId="0" fontId="34" fillId="0" borderId="0" xfId="160" applyFont="1" applyAlignment="1">
      <alignment horizontal="center" vertical="center" wrapText="1"/>
      <protection/>
    </xf>
    <xf numFmtId="0" fontId="6" fillId="3" borderId="34" xfId="160" applyFont="1" applyFill="1" applyBorder="1" applyAlignment="1">
      <alignment horizontal="center" vertical="center" wrapText="1"/>
      <protection/>
    </xf>
    <xf numFmtId="0" fontId="6" fillId="3" borderId="32" xfId="160" applyFont="1" applyFill="1" applyBorder="1" applyAlignment="1">
      <alignment horizontal="center" vertical="center" wrapText="1"/>
      <protection/>
    </xf>
    <xf numFmtId="0" fontId="37" fillId="0" borderId="33" xfId="160" applyFont="1" applyBorder="1" applyAlignment="1">
      <alignment horizontal="center" vertical="center" wrapText="1"/>
      <protection/>
    </xf>
    <xf numFmtId="0" fontId="37" fillId="0" borderId="27" xfId="160" applyFont="1" applyBorder="1" applyAlignment="1">
      <alignment horizontal="center" vertical="center" wrapText="1"/>
      <protection/>
    </xf>
    <xf numFmtId="0" fontId="7" fillId="0" borderId="31" xfId="160" applyFont="1" applyBorder="1" applyAlignment="1">
      <alignment horizontal="center" vertical="center" wrapText="1"/>
      <protection/>
    </xf>
    <xf numFmtId="0" fontId="7" fillId="0" borderId="40" xfId="160" applyFont="1" applyBorder="1" applyAlignment="1">
      <alignment horizontal="center" vertical="center" wrapText="1"/>
      <protection/>
    </xf>
    <xf numFmtId="0" fontId="7" fillId="0" borderId="26" xfId="160" applyFont="1" applyBorder="1" applyAlignment="1">
      <alignment horizontal="center" vertical="center" wrapText="1"/>
      <protection/>
    </xf>
    <xf numFmtId="0" fontId="6" fillId="3" borderId="39" xfId="160" applyFont="1" applyFill="1" applyBorder="1" applyAlignment="1">
      <alignment horizontal="center" vertical="center"/>
      <protection/>
    </xf>
    <xf numFmtId="0" fontId="6" fillId="3" borderId="28" xfId="160" applyFont="1" applyFill="1" applyBorder="1" applyAlignment="1">
      <alignment horizontal="center" vertical="center"/>
      <protection/>
    </xf>
    <xf numFmtId="0" fontId="6" fillId="3" borderId="38" xfId="160" applyFont="1" applyFill="1" applyBorder="1" applyAlignment="1">
      <alignment horizontal="center" vertical="center"/>
      <protection/>
    </xf>
    <xf numFmtId="0" fontId="6" fillId="3" borderId="33" xfId="160" applyFont="1" applyFill="1" applyBorder="1" applyAlignment="1">
      <alignment horizontal="center" vertical="center"/>
      <protection/>
    </xf>
    <xf numFmtId="0" fontId="6" fillId="3" borderId="25" xfId="160" applyFont="1" applyFill="1" applyBorder="1" applyAlignment="1">
      <alignment horizontal="center" vertical="center"/>
      <protection/>
    </xf>
    <xf numFmtId="0" fontId="6" fillId="3" borderId="27" xfId="160" applyFont="1" applyFill="1" applyBorder="1" applyAlignment="1">
      <alignment horizontal="center" vertical="center"/>
      <protection/>
    </xf>
    <xf numFmtId="0" fontId="31" fillId="0" borderId="31" xfId="160" applyFont="1" applyBorder="1" applyAlignment="1">
      <alignment horizontal="center" vertical="top" wrapText="1"/>
      <protection/>
    </xf>
    <xf numFmtId="0" fontId="31" fillId="0" borderId="26" xfId="160" applyFont="1" applyBorder="1" applyAlignment="1">
      <alignment horizontal="center" vertical="top" wrapText="1"/>
      <protection/>
    </xf>
    <xf numFmtId="2" fontId="87" fillId="0" borderId="34" xfId="160" applyNumberFormat="1" applyFont="1" applyBorder="1" applyAlignment="1" quotePrefix="1">
      <alignment horizontal="center" vertical="center" wrapText="1"/>
      <protection/>
    </xf>
    <xf numFmtId="2" fontId="87" fillId="0" borderId="35" xfId="160" applyNumberFormat="1" applyFont="1" applyBorder="1" applyAlignment="1" quotePrefix="1">
      <alignment horizontal="center" vertical="center" wrapText="1"/>
      <protection/>
    </xf>
    <xf numFmtId="2" fontId="87" fillId="0" borderId="32" xfId="160" applyNumberFormat="1" applyFont="1" applyBorder="1" applyAlignment="1" quotePrefix="1">
      <alignment horizontal="center" vertical="center" wrapText="1"/>
      <protection/>
    </xf>
    <xf numFmtId="0" fontId="7" fillId="0" borderId="34" xfId="160" applyFont="1" applyBorder="1" applyAlignment="1">
      <alignment horizontal="center" vertical="center" wrapText="1"/>
      <protection/>
    </xf>
    <xf numFmtId="0" fontId="7" fillId="0" borderId="35" xfId="160" applyFont="1" applyBorder="1" applyAlignment="1">
      <alignment horizontal="center" vertical="center" wrapText="1"/>
      <protection/>
    </xf>
    <xf numFmtId="0" fontId="7" fillId="0" borderId="32" xfId="160" applyFont="1" applyBorder="1" applyAlignment="1">
      <alignment horizontal="center" vertical="center" wrapText="1"/>
      <protection/>
    </xf>
    <xf numFmtId="0" fontId="37" fillId="0" borderId="21" xfId="160" applyFont="1" applyBorder="1" applyAlignment="1">
      <alignment horizontal="center" vertical="top" wrapText="1"/>
      <protection/>
    </xf>
    <xf numFmtId="4" fontId="30" fillId="3" borderId="34" xfId="160" applyNumberFormat="1" applyFont="1" applyFill="1" applyBorder="1" applyAlignment="1" applyProtection="1">
      <alignment horizontal="center" vertical="center" wrapText="1"/>
      <protection hidden="1" locked="0"/>
    </xf>
    <xf numFmtId="4" fontId="30" fillId="3" borderId="32" xfId="160" applyNumberFormat="1" applyFont="1" applyFill="1" applyBorder="1" applyAlignment="1" applyProtection="1">
      <alignment horizontal="center" vertical="center" wrapText="1"/>
      <protection hidden="1" locked="0"/>
    </xf>
    <xf numFmtId="0" fontId="6" fillId="3" borderId="38" xfId="160" applyFont="1" applyFill="1" applyBorder="1" applyAlignment="1">
      <alignment horizontal="center" vertical="center" wrapText="1"/>
      <protection/>
    </xf>
    <xf numFmtId="0" fontId="6" fillId="3" borderId="35" xfId="160" applyFont="1" applyFill="1" applyBorder="1" applyAlignment="1">
      <alignment horizontal="center" vertical="center" wrapText="1"/>
      <protection/>
    </xf>
    <xf numFmtId="0" fontId="36" fillId="0" borderId="32" xfId="160" applyFont="1" applyBorder="1" applyAlignment="1">
      <alignment horizontal="center" vertical="center" wrapText="1"/>
      <protection/>
    </xf>
    <xf numFmtId="0" fontId="6" fillId="3" borderId="34" xfId="160" applyFont="1" applyFill="1" applyBorder="1" applyAlignment="1">
      <alignment horizontal="center" vertical="center"/>
      <protection/>
    </xf>
    <xf numFmtId="0" fontId="68" fillId="0" borderId="35" xfId="160" applyBorder="1" applyAlignment="1">
      <alignment horizontal="center" vertical="center"/>
      <protection/>
    </xf>
    <xf numFmtId="0" fontId="68" fillId="0" borderId="32" xfId="160" applyBorder="1" applyAlignment="1">
      <alignment horizontal="center" vertical="center"/>
      <protection/>
    </xf>
    <xf numFmtId="0" fontId="37" fillId="0" borderId="31" xfId="160" applyFont="1" applyBorder="1" applyAlignment="1">
      <alignment horizontal="center" vertical="top" wrapText="1"/>
      <protection/>
    </xf>
    <xf numFmtId="0" fontId="37" fillId="0" borderId="26" xfId="160" applyFont="1" applyBorder="1" applyAlignment="1">
      <alignment horizontal="center" vertical="top" wrapText="1"/>
      <protection/>
    </xf>
    <xf numFmtId="0" fontId="6" fillId="3" borderId="35" xfId="160" applyFont="1" applyFill="1" applyBorder="1" applyAlignment="1">
      <alignment horizontal="center" vertical="center"/>
      <protection/>
    </xf>
    <xf numFmtId="0" fontId="6" fillId="3" borderId="32" xfId="160" applyFont="1" applyFill="1" applyBorder="1" applyAlignment="1">
      <alignment horizontal="center" vertical="center"/>
      <protection/>
    </xf>
    <xf numFmtId="0" fontId="37" fillId="53" borderId="31" xfId="160" applyFont="1" applyFill="1" applyBorder="1" applyAlignment="1">
      <alignment horizontal="center" textRotation="90" wrapText="1"/>
      <protection/>
    </xf>
    <xf numFmtId="0" fontId="37" fillId="53" borderId="26" xfId="160" applyFont="1" applyFill="1" applyBorder="1" applyAlignment="1">
      <alignment horizontal="center" textRotation="90" wrapText="1"/>
      <protection/>
    </xf>
    <xf numFmtId="0" fontId="62" fillId="0" borderId="0" xfId="160" applyFont="1" applyBorder="1" applyAlignment="1">
      <alignment horizontal="center" vertical="center" wrapText="1"/>
      <protection/>
    </xf>
    <xf numFmtId="0" fontId="37" fillId="0" borderId="0" xfId="160" applyFont="1" applyAlignment="1">
      <alignment horizontal="center"/>
      <protection/>
    </xf>
    <xf numFmtId="0" fontId="45" fillId="0" borderId="39" xfId="160" applyFont="1" applyBorder="1" applyAlignment="1">
      <alignment textRotation="90" wrapText="1"/>
      <protection/>
    </xf>
    <xf numFmtId="0" fontId="45" fillId="0" borderId="38" xfId="160" applyFont="1" applyBorder="1" applyAlignment="1">
      <alignment textRotation="90" wrapText="1"/>
      <protection/>
    </xf>
    <xf numFmtId="0" fontId="45" fillId="0" borderId="33" xfId="160" applyFont="1" applyBorder="1" applyAlignment="1">
      <alignment textRotation="90" wrapText="1"/>
      <protection/>
    </xf>
    <xf numFmtId="0" fontId="45" fillId="0" borderId="27" xfId="160" applyFont="1" applyBorder="1" applyAlignment="1">
      <alignment textRotation="90" wrapText="1"/>
      <protection/>
    </xf>
    <xf numFmtId="0" fontId="68" fillId="0" borderId="0" xfId="160" applyAlignment="1">
      <alignment horizontal="left"/>
      <protection/>
    </xf>
    <xf numFmtId="0" fontId="19" fillId="0" borderId="21" xfId="147" applyFont="1" applyBorder="1" applyAlignment="1">
      <alignment horizontal="center" vertical="center" wrapText="1"/>
      <protection/>
    </xf>
    <xf numFmtId="0" fontId="19" fillId="0" borderId="31" xfId="147" applyFont="1" applyBorder="1" applyAlignment="1">
      <alignment horizontal="center" vertical="center" wrapText="1"/>
      <protection/>
    </xf>
    <xf numFmtId="0" fontId="19" fillId="0" borderId="26" xfId="147" applyFont="1" applyBorder="1" applyAlignment="1">
      <alignment horizontal="center" vertical="center" wrapText="1"/>
      <protection/>
    </xf>
    <xf numFmtId="0" fontId="86" fillId="0" borderId="0" xfId="150" applyFont="1" applyAlignment="1">
      <alignment horizontal="left" vertical="top" wrapText="1"/>
      <protection/>
    </xf>
    <xf numFmtId="0" fontId="34" fillId="0" borderId="0" xfId="147" applyFont="1" applyAlignment="1">
      <alignment horizontal="center" wrapText="1"/>
      <protection/>
    </xf>
    <xf numFmtId="0" fontId="19" fillId="0" borderId="31" xfId="168" applyFont="1" applyFill="1" applyBorder="1" applyAlignment="1">
      <alignment horizontal="center" vertical="center" wrapText="1"/>
      <protection/>
    </xf>
    <xf numFmtId="0" fontId="19" fillId="0" borderId="26" xfId="168" applyFont="1" applyFill="1" applyBorder="1" applyAlignment="1">
      <alignment horizontal="center" vertical="center" wrapText="1"/>
      <protection/>
    </xf>
    <xf numFmtId="0" fontId="19" fillId="53" borderId="31" xfId="168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/>
    </xf>
    <xf numFmtId="49" fontId="19" fillId="53" borderId="31" xfId="168" applyNumberFormat="1" applyFont="1" applyFill="1" applyBorder="1" applyAlignment="1">
      <alignment horizontal="center" vertical="center" wrapText="1"/>
      <protection/>
    </xf>
    <xf numFmtId="49" fontId="19" fillId="53" borderId="26" xfId="168" applyNumberFormat="1" applyFont="1" applyFill="1" applyBorder="1" applyAlignment="1">
      <alignment horizontal="center" vertical="center" wrapText="1"/>
      <protection/>
    </xf>
    <xf numFmtId="0" fontId="86" fillId="0" borderId="21" xfId="155" applyFont="1" applyBorder="1" applyAlignment="1" quotePrefix="1">
      <alignment horizontal="center" vertical="center" wrapText="1"/>
      <protection/>
    </xf>
    <xf numFmtId="0" fontId="19" fillId="3" borderId="26" xfId="168" applyFont="1" applyFill="1" applyBorder="1" applyAlignment="1">
      <alignment horizontal="center" vertical="center" wrapText="1"/>
      <protection/>
    </xf>
    <xf numFmtId="0" fontId="95" fillId="0" borderId="31" xfId="140" applyFont="1" applyBorder="1" applyAlignment="1">
      <alignment horizontal="center" vertical="center" wrapText="1"/>
      <protection/>
    </xf>
    <xf numFmtId="0" fontId="95" fillId="0" borderId="26" xfId="140" applyFont="1" applyBorder="1" applyAlignment="1">
      <alignment horizontal="center" vertical="center" wrapText="1"/>
      <protection/>
    </xf>
    <xf numFmtId="0" fontId="19" fillId="0" borderId="41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0" fontId="34" fillId="0" borderId="0" xfId="168" applyFont="1" applyBorder="1" applyAlignment="1" applyProtection="1">
      <alignment horizontal="center" vertical="center" wrapText="1"/>
      <protection locked="0"/>
    </xf>
    <xf numFmtId="49" fontId="19" fillId="0" borderId="31" xfId="168" applyNumberFormat="1" applyFont="1" applyFill="1" applyBorder="1" applyAlignment="1">
      <alignment horizontal="center" vertical="center" wrapText="1"/>
      <protection/>
    </xf>
    <xf numFmtId="49" fontId="19" fillId="0" borderId="26" xfId="168" applyNumberFormat="1" applyFont="1" applyFill="1" applyBorder="1" applyAlignment="1">
      <alignment horizontal="center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2" fontId="86" fillId="0" borderId="21" xfId="155" applyNumberFormat="1" applyFont="1" applyBorder="1" applyAlignment="1" quotePrefix="1">
      <alignment horizontal="center" vertical="center" wrapText="1"/>
      <protection/>
    </xf>
    <xf numFmtId="2" fontId="86" fillId="0" borderId="31" xfId="155" applyNumberFormat="1" applyFont="1" applyBorder="1" applyAlignment="1" quotePrefix="1">
      <alignment horizontal="center" vertical="center" wrapText="1"/>
      <protection/>
    </xf>
    <xf numFmtId="2" fontId="86" fillId="0" borderId="26" xfId="155" applyNumberFormat="1" applyFont="1" applyBorder="1" applyAlignment="1" quotePrefix="1">
      <alignment horizontal="center" vertical="center" wrapText="1"/>
      <protection/>
    </xf>
    <xf numFmtId="0" fontId="19" fillId="53" borderId="21" xfId="168" applyFont="1" applyFill="1" applyBorder="1" applyAlignment="1">
      <alignment horizontal="center" vertical="center" wrapText="1"/>
      <protection/>
    </xf>
    <xf numFmtId="0" fontId="86" fillId="0" borderId="31" xfId="155" applyFont="1" applyBorder="1" applyAlignment="1" quotePrefix="1">
      <alignment horizontal="center" vertical="center" wrapText="1"/>
      <protection/>
    </xf>
    <xf numFmtId="0" fontId="19" fillId="0" borderId="43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  <xf numFmtId="0" fontId="7" fillId="0" borderId="49" xfId="144" applyFont="1" applyBorder="1" applyAlignment="1">
      <alignment horizontal="center" wrapText="1"/>
      <protection/>
    </xf>
    <xf numFmtId="0" fontId="7" fillId="0" borderId="50" xfId="144" applyFont="1" applyBorder="1" applyAlignment="1">
      <alignment horizontal="center" wrapText="1"/>
      <protection/>
    </xf>
    <xf numFmtId="0" fontId="7" fillId="0" borderId="51" xfId="144" applyFont="1" applyBorder="1" applyAlignment="1">
      <alignment horizontal="center" vertical="center" wrapText="1"/>
      <protection/>
    </xf>
    <xf numFmtId="0" fontId="7" fillId="0" borderId="52" xfId="144" applyFont="1" applyBorder="1" applyAlignment="1">
      <alignment horizontal="center" vertical="center" wrapText="1"/>
      <protection/>
    </xf>
    <xf numFmtId="0" fontId="7" fillId="0" borderId="53" xfId="144" applyFont="1" applyBorder="1" applyAlignment="1">
      <alignment horizontal="center" vertical="center" wrapText="1"/>
      <protection/>
    </xf>
    <xf numFmtId="0" fontId="7" fillId="0" borderId="54" xfId="144" applyFont="1" applyBorder="1" applyAlignment="1">
      <alignment horizontal="center" vertical="center" wrapText="1"/>
      <protection/>
    </xf>
    <xf numFmtId="0" fontId="7" fillId="0" borderId="55" xfId="144" applyFont="1" applyBorder="1" applyAlignment="1">
      <alignment horizontal="center" vertical="center" wrapText="1"/>
      <protection/>
    </xf>
    <xf numFmtId="0" fontId="7" fillId="0" borderId="56" xfId="144" applyFont="1" applyBorder="1" applyAlignment="1">
      <alignment horizontal="center" vertical="center" wrapText="1"/>
      <protection/>
    </xf>
    <xf numFmtId="0" fontId="7" fillId="0" borderId="57" xfId="144" applyFont="1" applyBorder="1" applyAlignment="1">
      <alignment horizontal="center" vertical="center" wrapText="1"/>
      <protection/>
    </xf>
    <xf numFmtId="0" fontId="7" fillId="0" borderId="58" xfId="144" applyFont="1" applyBorder="1" applyAlignment="1">
      <alignment horizontal="center" vertical="center" wrapText="1"/>
      <protection/>
    </xf>
    <xf numFmtId="0" fontId="7" fillId="0" borderId="59" xfId="144" applyFont="1" applyBorder="1" applyAlignment="1">
      <alignment horizontal="center" vertical="center" wrapText="1"/>
      <protection/>
    </xf>
    <xf numFmtId="0" fontId="19" fillId="0" borderId="0" xfId="147" applyFont="1" applyAlignment="1">
      <alignment horizontal="left" wrapText="1"/>
      <protection/>
    </xf>
    <xf numFmtId="0" fontId="7" fillId="0" borderId="0" xfId="144" applyFont="1" applyAlignment="1">
      <alignment horizontal="center"/>
      <protection/>
    </xf>
    <xf numFmtId="0" fontId="7" fillId="0" borderId="0" xfId="144" applyFont="1" applyAlignment="1">
      <alignment horizontal="center" wrapText="1"/>
      <protection/>
    </xf>
  </cellXfs>
  <cellStyles count="18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10" xfId="106"/>
    <cellStyle name="Звичайний 11" xfId="107"/>
    <cellStyle name="Звичайний 12" xfId="108"/>
    <cellStyle name="Звичайний 13" xfId="109"/>
    <cellStyle name="Звичайний 14" xfId="110"/>
    <cellStyle name="Звичайний 15" xfId="111"/>
    <cellStyle name="Звичайний 16" xfId="112"/>
    <cellStyle name="Звичайний 17" xfId="113"/>
    <cellStyle name="Звичайний 18" xfId="114"/>
    <cellStyle name="Звичайний 19" xfId="115"/>
    <cellStyle name="Звичайний 2" xfId="116"/>
    <cellStyle name="Звичайний 20" xfId="117"/>
    <cellStyle name="Звичайний 3" xfId="118"/>
    <cellStyle name="Звичайний 4" xfId="119"/>
    <cellStyle name="Звичайний 5" xfId="120"/>
    <cellStyle name="Звичайний 6" xfId="121"/>
    <cellStyle name="Звичайний 7" xfId="122"/>
    <cellStyle name="Звичайний 8" xfId="123"/>
    <cellStyle name="Звичайний 9" xfId="124"/>
    <cellStyle name="Звичайний_Додаток _ 3 зм_ни 4575" xfId="125"/>
    <cellStyle name="Зв'язана клітинка" xfId="126"/>
    <cellStyle name="Итог" xfId="127"/>
    <cellStyle name="Итог 2" xfId="128"/>
    <cellStyle name="Контрольна клітинка" xfId="129"/>
    <cellStyle name="Контрольная ячейка" xfId="130"/>
    <cellStyle name="Контрольная ячейка 2" xfId="131"/>
    <cellStyle name="Назва" xfId="132"/>
    <cellStyle name="Название" xfId="133"/>
    <cellStyle name="Название 2" xfId="134"/>
    <cellStyle name="Нейтральный" xfId="135"/>
    <cellStyle name="Нейтральный 2" xfId="136"/>
    <cellStyle name="Обчислення" xfId="137"/>
    <cellStyle name="Обычный 10" xfId="138"/>
    <cellStyle name="Обычный 11" xfId="139"/>
    <cellStyle name="Обычный 12" xfId="140"/>
    <cellStyle name="Обычный 13" xfId="141"/>
    <cellStyle name="Обычный 14" xfId="142"/>
    <cellStyle name="Обычный 15" xfId="143"/>
    <cellStyle name="Обычный 2" xfId="144"/>
    <cellStyle name="Обычный 2 2" xfId="145"/>
    <cellStyle name="Обычный 2 2 2" xfId="146"/>
    <cellStyle name="Обычный 2 3" xfId="147"/>
    <cellStyle name="Обычный 2 4" xfId="148"/>
    <cellStyle name="Обычный 2_19rh2012" xfId="149"/>
    <cellStyle name="Обычный 3" xfId="150"/>
    <cellStyle name="Обычный 3 2" xfId="151"/>
    <cellStyle name="Обычный 3 2 2" xfId="152"/>
    <cellStyle name="Обычный 3 3" xfId="153"/>
    <cellStyle name="Обычный 3 3 2" xfId="154"/>
    <cellStyle name="Обычный 3 4" xfId="155"/>
    <cellStyle name="Обычный 3 5" xfId="156"/>
    <cellStyle name="Обычный 3_Додатки бюджет на 2018 рік" xfId="157"/>
    <cellStyle name="Обычный 4" xfId="158"/>
    <cellStyle name="Обычный 4 2" xfId="159"/>
    <cellStyle name="Обычный 5" xfId="160"/>
    <cellStyle name="Обычный 6" xfId="161"/>
    <cellStyle name="Обычный 6 2" xfId="162"/>
    <cellStyle name="Обычный 7" xfId="163"/>
    <cellStyle name="Обычный 8" xfId="164"/>
    <cellStyle name="Обычный 9" xfId="165"/>
    <cellStyle name="Обычный_Додатки бюджет на 2018 рік 2" xfId="166"/>
    <cellStyle name="Обычный_Лист1" xfId="167"/>
    <cellStyle name="Обычный_Програми" xfId="168"/>
    <cellStyle name="Підсумок" xfId="169"/>
    <cellStyle name="Плохой" xfId="170"/>
    <cellStyle name="Плохой 2" xfId="171"/>
    <cellStyle name="Поганий" xfId="172"/>
    <cellStyle name="Пояснение" xfId="173"/>
    <cellStyle name="Пояснение 2" xfId="174"/>
    <cellStyle name="Примечание" xfId="175"/>
    <cellStyle name="Примечание 2" xfId="176"/>
    <cellStyle name="Примітка" xfId="177"/>
    <cellStyle name="Percent" xfId="178"/>
    <cellStyle name="Процентный 2" xfId="179"/>
    <cellStyle name="Результат" xfId="180"/>
    <cellStyle name="Связанная ячейка" xfId="181"/>
    <cellStyle name="Связанная ячейка 2" xfId="182"/>
    <cellStyle name="Середній" xfId="183"/>
    <cellStyle name="Стиль 1" xfId="184"/>
    <cellStyle name="Текст попередження" xfId="185"/>
    <cellStyle name="Текст пояснення" xfId="186"/>
    <cellStyle name="Текст предупреждения" xfId="187"/>
    <cellStyle name="Текст предупреждения 2" xfId="188"/>
    <cellStyle name="Comma" xfId="189"/>
    <cellStyle name="Comma [0]" xfId="190"/>
    <cellStyle name="Финансовый 2" xfId="191"/>
    <cellStyle name="Хороший" xfId="192"/>
    <cellStyle name="Хороший 2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zoomScalePageLayoutView="0" workbookViewId="0" topLeftCell="A89">
      <selection activeCell="A95" sqref="A95:IV100"/>
    </sheetView>
  </sheetViews>
  <sheetFormatPr defaultColWidth="9.00390625" defaultRowHeight="12.75"/>
  <cols>
    <col min="1" max="1" width="16.125" style="192" customWidth="1"/>
    <col min="2" max="2" width="41.00390625" style="192" customWidth="1"/>
    <col min="3" max="3" width="14.125" style="192" customWidth="1"/>
    <col min="4" max="4" width="14.00390625" style="192" customWidth="1"/>
    <col min="5" max="5" width="14.125" style="192" customWidth="1"/>
    <col min="6" max="6" width="14.75390625" style="192" customWidth="1"/>
    <col min="7" max="16384" width="9.125" style="192" customWidth="1"/>
  </cols>
  <sheetData>
    <row r="1" spans="1:6" ht="15.75">
      <c r="A1" s="192" t="s">
        <v>119</v>
      </c>
      <c r="C1" s="390" t="s">
        <v>0</v>
      </c>
      <c r="D1" s="390"/>
      <c r="E1" s="184"/>
      <c r="F1" s="184"/>
    </row>
    <row r="2" spans="3:9" ht="30" customHeight="1">
      <c r="C2" s="389" t="s">
        <v>438</v>
      </c>
      <c r="D2" s="389"/>
      <c r="E2" s="389"/>
      <c r="F2" s="389"/>
      <c r="G2" s="169"/>
      <c r="H2" s="169"/>
      <c r="I2" s="169"/>
    </row>
    <row r="3" spans="3:9" ht="15.75">
      <c r="C3" s="388">
        <v>44126</v>
      </c>
      <c r="D3" s="388"/>
      <c r="E3" s="388"/>
      <c r="F3" s="388"/>
      <c r="G3" s="158"/>
      <c r="H3" s="158"/>
      <c r="I3" s="158"/>
    </row>
    <row r="4" spans="3:6" ht="15.75">
      <c r="C4" s="253"/>
      <c r="D4" s="253"/>
      <c r="E4" s="253"/>
      <c r="F4" s="253"/>
    </row>
    <row r="5" spans="2:5" ht="44.25" customHeight="1">
      <c r="B5" s="392" t="s">
        <v>344</v>
      </c>
      <c r="C5" s="392"/>
      <c r="D5" s="392"/>
      <c r="E5" s="392"/>
    </row>
    <row r="6" spans="1:6" s="193" customFormat="1" ht="21" customHeight="1">
      <c r="A6" s="213">
        <v>25530000000</v>
      </c>
      <c r="B6" s="215"/>
      <c r="C6" s="200"/>
      <c r="D6" s="200"/>
      <c r="E6" s="200"/>
      <c r="F6" s="200"/>
    </row>
    <row r="7" spans="1:6" s="193" customFormat="1" ht="15" customHeight="1">
      <c r="A7" s="216" t="s">
        <v>299</v>
      </c>
      <c r="B7" s="214"/>
      <c r="C7" s="200"/>
      <c r="D7" s="200"/>
      <c r="E7" s="200"/>
      <c r="F7" s="200"/>
    </row>
    <row r="8" s="193" customFormat="1" ht="15.75">
      <c r="F8" s="194" t="s">
        <v>179</v>
      </c>
    </row>
    <row r="9" spans="1:6" s="193" customFormat="1" ht="15.75">
      <c r="A9" s="387" t="s">
        <v>1</v>
      </c>
      <c r="B9" s="387" t="s">
        <v>287</v>
      </c>
      <c r="C9" s="391" t="s">
        <v>202</v>
      </c>
      <c r="D9" s="387" t="s">
        <v>2</v>
      </c>
      <c r="E9" s="387" t="s">
        <v>3</v>
      </c>
      <c r="F9" s="387"/>
    </row>
    <row r="10" spans="1:6" s="193" customFormat="1" ht="15.75">
      <c r="A10" s="387"/>
      <c r="B10" s="387"/>
      <c r="C10" s="387"/>
      <c r="D10" s="387"/>
      <c r="E10" s="387" t="s">
        <v>184</v>
      </c>
      <c r="F10" s="387" t="s">
        <v>203</v>
      </c>
    </row>
    <row r="11" spans="1:6" s="193" customFormat="1" ht="32.25" customHeight="1">
      <c r="A11" s="387"/>
      <c r="B11" s="387"/>
      <c r="C11" s="387"/>
      <c r="D11" s="387"/>
      <c r="E11" s="387"/>
      <c r="F11" s="387"/>
    </row>
    <row r="12" spans="1:6" s="193" customFormat="1" ht="15.75">
      <c r="A12" s="195">
        <v>1</v>
      </c>
      <c r="B12" s="195">
        <v>2</v>
      </c>
      <c r="C12" s="196">
        <v>3</v>
      </c>
      <c r="D12" s="195">
        <v>4</v>
      </c>
      <c r="E12" s="195">
        <v>5</v>
      </c>
      <c r="F12" s="195">
        <v>6</v>
      </c>
    </row>
    <row r="13" spans="1:6" s="234" customFormat="1" ht="15.75">
      <c r="A13" s="303">
        <v>10000000</v>
      </c>
      <c r="B13" s="304" t="s">
        <v>4</v>
      </c>
      <c r="C13" s="305">
        <f aca="true" t="shared" si="0" ref="C13:C76">D13+E13</f>
        <v>58593720</v>
      </c>
      <c r="D13" s="306">
        <v>58539620</v>
      </c>
      <c r="E13" s="306">
        <v>54100</v>
      </c>
      <c r="F13" s="306">
        <v>0</v>
      </c>
    </row>
    <row r="14" spans="1:6" s="234" customFormat="1" ht="47.25">
      <c r="A14" s="303">
        <v>11000000</v>
      </c>
      <c r="B14" s="304" t="s">
        <v>5</v>
      </c>
      <c r="C14" s="305">
        <f t="shared" si="0"/>
        <v>43530000</v>
      </c>
      <c r="D14" s="306">
        <v>43530000</v>
      </c>
      <c r="E14" s="306">
        <v>0</v>
      </c>
      <c r="F14" s="306">
        <v>0</v>
      </c>
    </row>
    <row r="15" spans="1:6" s="234" customFormat="1" ht="31.5">
      <c r="A15" s="303">
        <v>11010000</v>
      </c>
      <c r="B15" s="304" t="s">
        <v>6</v>
      </c>
      <c r="C15" s="305">
        <f t="shared" si="0"/>
        <v>43530000</v>
      </c>
      <c r="D15" s="306">
        <v>43530000</v>
      </c>
      <c r="E15" s="306">
        <v>0</v>
      </c>
      <c r="F15" s="306">
        <v>0</v>
      </c>
    </row>
    <row r="16" spans="1:6" s="234" customFormat="1" ht="63">
      <c r="A16" s="307">
        <v>11010100</v>
      </c>
      <c r="B16" s="308" t="s">
        <v>7</v>
      </c>
      <c r="C16" s="309">
        <f t="shared" si="0"/>
        <v>28160000</v>
      </c>
      <c r="D16" s="310">
        <v>28160000</v>
      </c>
      <c r="E16" s="310">
        <v>0</v>
      </c>
      <c r="F16" s="310">
        <v>0</v>
      </c>
    </row>
    <row r="17" spans="1:6" s="234" customFormat="1" ht="94.5">
      <c r="A17" s="307">
        <v>11010200</v>
      </c>
      <c r="B17" s="308" t="s">
        <v>8</v>
      </c>
      <c r="C17" s="309">
        <f t="shared" si="0"/>
        <v>965000</v>
      </c>
      <c r="D17" s="310">
        <v>965000</v>
      </c>
      <c r="E17" s="310">
        <v>0</v>
      </c>
      <c r="F17" s="310">
        <v>0</v>
      </c>
    </row>
    <row r="18" spans="1:6" s="234" customFormat="1" ht="63">
      <c r="A18" s="307">
        <v>11010400</v>
      </c>
      <c r="B18" s="308" t="s">
        <v>9</v>
      </c>
      <c r="C18" s="309">
        <f t="shared" si="0"/>
        <v>14300000</v>
      </c>
      <c r="D18" s="310">
        <v>14300000</v>
      </c>
      <c r="E18" s="310">
        <v>0</v>
      </c>
      <c r="F18" s="310">
        <v>0</v>
      </c>
    </row>
    <row r="19" spans="1:6" s="234" customFormat="1" ht="47.25">
      <c r="A19" s="307">
        <v>11010500</v>
      </c>
      <c r="B19" s="308" t="s">
        <v>10</v>
      </c>
      <c r="C19" s="309">
        <f t="shared" si="0"/>
        <v>105000</v>
      </c>
      <c r="D19" s="310">
        <v>105000</v>
      </c>
      <c r="E19" s="310">
        <v>0</v>
      </c>
      <c r="F19" s="310">
        <v>0</v>
      </c>
    </row>
    <row r="20" spans="1:6" s="234" customFormat="1" ht="47.25">
      <c r="A20" s="303">
        <v>13000000</v>
      </c>
      <c r="B20" s="304" t="s">
        <v>286</v>
      </c>
      <c r="C20" s="305">
        <f t="shared" si="0"/>
        <v>76760</v>
      </c>
      <c r="D20" s="306">
        <v>76760</v>
      </c>
      <c r="E20" s="306">
        <v>0</v>
      </c>
      <c r="F20" s="306">
        <v>0</v>
      </c>
    </row>
    <row r="21" spans="1:6" s="234" customFormat="1" ht="31.5">
      <c r="A21" s="303">
        <v>13010000</v>
      </c>
      <c r="B21" s="304" t="s">
        <v>285</v>
      </c>
      <c r="C21" s="305">
        <f t="shared" si="0"/>
        <v>75110</v>
      </c>
      <c r="D21" s="306">
        <v>75110</v>
      </c>
      <c r="E21" s="306">
        <v>0</v>
      </c>
      <c r="F21" s="306">
        <v>0</v>
      </c>
    </row>
    <row r="22" spans="1:6" s="234" customFormat="1" ht="63">
      <c r="A22" s="307">
        <v>13010100</v>
      </c>
      <c r="B22" s="308" t="s">
        <v>319</v>
      </c>
      <c r="C22" s="309">
        <f t="shared" si="0"/>
        <v>29000</v>
      </c>
      <c r="D22" s="310">
        <v>29000</v>
      </c>
      <c r="E22" s="310">
        <v>0</v>
      </c>
      <c r="F22" s="310">
        <v>0</v>
      </c>
    </row>
    <row r="23" spans="1:6" s="234" customFormat="1" ht="99" customHeight="1">
      <c r="A23" s="307">
        <v>13010200</v>
      </c>
      <c r="B23" s="308" t="s">
        <v>284</v>
      </c>
      <c r="C23" s="309">
        <f t="shared" si="0"/>
        <v>46110</v>
      </c>
      <c r="D23" s="310">
        <v>46110</v>
      </c>
      <c r="E23" s="310">
        <v>0</v>
      </c>
      <c r="F23" s="310">
        <v>0</v>
      </c>
    </row>
    <row r="24" spans="1:6" s="234" customFormat="1" ht="31.5">
      <c r="A24" s="303">
        <v>13030000</v>
      </c>
      <c r="B24" s="304" t="s">
        <v>283</v>
      </c>
      <c r="C24" s="305">
        <f t="shared" si="0"/>
        <v>1650</v>
      </c>
      <c r="D24" s="306">
        <v>1650</v>
      </c>
      <c r="E24" s="306">
        <v>0</v>
      </c>
      <c r="F24" s="306">
        <v>0</v>
      </c>
    </row>
    <row r="25" spans="1:6" s="234" customFormat="1" ht="47.25">
      <c r="A25" s="307">
        <v>13030100</v>
      </c>
      <c r="B25" s="308" t="s">
        <v>282</v>
      </c>
      <c r="C25" s="309">
        <f t="shared" si="0"/>
        <v>1650</v>
      </c>
      <c r="D25" s="310">
        <v>1650</v>
      </c>
      <c r="E25" s="310">
        <v>0</v>
      </c>
      <c r="F25" s="310">
        <v>0</v>
      </c>
    </row>
    <row r="26" spans="1:6" s="234" customFormat="1" ht="31.5">
      <c r="A26" s="303">
        <v>14000000</v>
      </c>
      <c r="B26" s="304" t="s">
        <v>58</v>
      </c>
      <c r="C26" s="305">
        <f t="shared" si="0"/>
        <v>1089200</v>
      </c>
      <c r="D26" s="306">
        <v>1089200</v>
      </c>
      <c r="E26" s="306">
        <v>0</v>
      </c>
      <c r="F26" s="306">
        <v>0</v>
      </c>
    </row>
    <row r="27" spans="1:6" s="234" customFormat="1" ht="47.25">
      <c r="A27" s="303">
        <v>14020000</v>
      </c>
      <c r="B27" s="304" t="s">
        <v>281</v>
      </c>
      <c r="C27" s="305">
        <f t="shared" si="0"/>
        <v>165000</v>
      </c>
      <c r="D27" s="306">
        <v>165000</v>
      </c>
      <c r="E27" s="306">
        <v>0</v>
      </c>
      <c r="F27" s="306">
        <v>0</v>
      </c>
    </row>
    <row r="28" spans="1:6" s="234" customFormat="1" ht="15.75">
      <c r="A28" s="307">
        <v>14021900</v>
      </c>
      <c r="B28" s="308" t="s">
        <v>56</v>
      </c>
      <c r="C28" s="309">
        <f t="shared" si="0"/>
        <v>165000</v>
      </c>
      <c r="D28" s="310">
        <v>165000</v>
      </c>
      <c r="E28" s="310">
        <v>0</v>
      </c>
      <c r="F28" s="310">
        <v>0</v>
      </c>
    </row>
    <row r="29" spans="1:6" s="234" customFormat="1" ht="47.25">
      <c r="A29" s="303">
        <v>14030000</v>
      </c>
      <c r="B29" s="304" t="s">
        <v>57</v>
      </c>
      <c r="C29" s="305">
        <f t="shared" si="0"/>
        <v>725000</v>
      </c>
      <c r="D29" s="306">
        <v>725000</v>
      </c>
      <c r="E29" s="306">
        <v>0</v>
      </c>
      <c r="F29" s="306">
        <v>0</v>
      </c>
    </row>
    <row r="30" spans="1:6" s="234" customFormat="1" ht="15.75">
      <c r="A30" s="307">
        <v>14031900</v>
      </c>
      <c r="B30" s="308" t="s">
        <v>56</v>
      </c>
      <c r="C30" s="309">
        <f t="shared" si="0"/>
        <v>725000</v>
      </c>
      <c r="D30" s="310">
        <v>725000</v>
      </c>
      <c r="E30" s="310">
        <v>0</v>
      </c>
      <c r="F30" s="310">
        <v>0</v>
      </c>
    </row>
    <row r="31" spans="1:6" s="234" customFormat="1" ht="47.25">
      <c r="A31" s="307">
        <v>14040000</v>
      </c>
      <c r="B31" s="308" t="s">
        <v>280</v>
      </c>
      <c r="C31" s="309">
        <f t="shared" si="0"/>
        <v>199200</v>
      </c>
      <c r="D31" s="310">
        <v>199200</v>
      </c>
      <c r="E31" s="310">
        <v>0</v>
      </c>
      <c r="F31" s="310">
        <v>0</v>
      </c>
    </row>
    <row r="32" spans="1:6" s="234" customFormat="1" ht="15.75">
      <c r="A32" s="303">
        <v>18000000</v>
      </c>
      <c r="B32" s="304" t="s">
        <v>279</v>
      </c>
      <c r="C32" s="305">
        <f t="shared" si="0"/>
        <v>13843660</v>
      </c>
      <c r="D32" s="306">
        <v>13843660</v>
      </c>
      <c r="E32" s="306">
        <v>0</v>
      </c>
      <c r="F32" s="306">
        <v>0</v>
      </c>
    </row>
    <row r="33" spans="1:6" s="234" customFormat="1" ht="15.75">
      <c r="A33" s="303">
        <v>18010000</v>
      </c>
      <c r="B33" s="304" t="s">
        <v>278</v>
      </c>
      <c r="C33" s="305">
        <f t="shared" si="0"/>
        <v>5306640</v>
      </c>
      <c r="D33" s="306">
        <v>5306640</v>
      </c>
      <c r="E33" s="306">
        <v>0</v>
      </c>
      <c r="F33" s="306">
        <v>0</v>
      </c>
    </row>
    <row r="34" spans="1:6" s="234" customFormat="1" ht="63">
      <c r="A34" s="307">
        <v>18010100</v>
      </c>
      <c r="B34" s="308" t="s">
        <v>277</v>
      </c>
      <c r="C34" s="309">
        <f t="shared" si="0"/>
        <v>4570</v>
      </c>
      <c r="D34" s="310">
        <v>4570</v>
      </c>
      <c r="E34" s="310">
        <v>0</v>
      </c>
      <c r="F34" s="310">
        <v>0</v>
      </c>
    </row>
    <row r="35" spans="1:6" s="234" customFormat="1" ht="63">
      <c r="A35" s="307">
        <v>18010200</v>
      </c>
      <c r="B35" s="308" t="s">
        <v>276</v>
      </c>
      <c r="C35" s="309">
        <f t="shared" si="0"/>
        <v>2340</v>
      </c>
      <c r="D35" s="310">
        <v>2340</v>
      </c>
      <c r="E35" s="310">
        <v>0</v>
      </c>
      <c r="F35" s="310">
        <v>0</v>
      </c>
    </row>
    <row r="36" spans="1:6" s="234" customFormat="1" ht="63">
      <c r="A36" s="307">
        <v>18010300</v>
      </c>
      <c r="B36" s="308" t="s">
        <v>275</v>
      </c>
      <c r="C36" s="309">
        <f t="shared" si="0"/>
        <v>6100</v>
      </c>
      <c r="D36" s="310">
        <v>6100</v>
      </c>
      <c r="E36" s="310">
        <v>0</v>
      </c>
      <c r="F36" s="310">
        <v>0</v>
      </c>
    </row>
    <row r="37" spans="1:6" s="234" customFormat="1" ht="63">
      <c r="A37" s="307">
        <v>18010400</v>
      </c>
      <c r="B37" s="308" t="s">
        <v>274</v>
      </c>
      <c r="C37" s="309">
        <f t="shared" si="0"/>
        <v>72640</v>
      </c>
      <c r="D37" s="310">
        <v>72640</v>
      </c>
      <c r="E37" s="310">
        <v>0</v>
      </c>
      <c r="F37" s="310">
        <v>0</v>
      </c>
    </row>
    <row r="38" spans="1:6" s="234" customFormat="1" ht="15.75">
      <c r="A38" s="307">
        <v>18010500</v>
      </c>
      <c r="B38" s="308" t="s">
        <v>273</v>
      </c>
      <c r="C38" s="309">
        <f t="shared" si="0"/>
        <v>195000</v>
      </c>
      <c r="D38" s="310">
        <v>195000</v>
      </c>
      <c r="E38" s="310">
        <v>0</v>
      </c>
      <c r="F38" s="310">
        <v>0</v>
      </c>
    </row>
    <row r="39" spans="1:6" s="234" customFormat="1" ht="15.75">
      <c r="A39" s="307">
        <v>18010600</v>
      </c>
      <c r="B39" s="308" t="s">
        <v>272</v>
      </c>
      <c r="C39" s="309">
        <f t="shared" si="0"/>
        <v>3996000</v>
      </c>
      <c r="D39" s="310">
        <v>3996000</v>
      </c>
      <c r="E39" s="310">
        <v>0</v>
      </c>
      <c r="F39" s="310">
        <v>0</v>
      </c>
    </row>
    <row r="40" spans="1:6" s="234" customFormat="1" ht="15.75">
      <c r="A40" s="307">
        <v>18010700</v>
      </c>
      <c r="B40" s="308" t="s">
        <v>271</v>
      </c>
      <c r="C40" s="309">
        <f t="shared" si="0"/>
        <v>498000</v>
      </c>
      <c r="D40" s="310">
        <v>498000</v>
      </c>
      <c r="E40" s="310">
        <v>0</v>
      </c>
      <c r="F40" s="310">
        <v>0</v>
      </c>
    </row>
    <row r="41" spans="1:6" s="234" customFormat="1" ht="15.75">
      <c r="A41" s="307">
        <v>18010900</v>
      </c>
      <c r="B41" s="308" t="s">
        <v>270</v>
      </c>
      <c r="C41" s="309">
        <f t="shared" si="0"/>
        <v>506990</v>
      </c>
      <c r="D41" s="310">
        <v>506990</v>
      </c>
      <c r="E41" s="310">
        <v>0</v>
      </c>
      <c r="F41" s="310">
        <v>0</v>
      </c>
    </row>
    <row r="42" spans="1:6" s="234" customFormat="1" ht="31.5">
      <c r="A42" s="307">
        <v>18011100</v>
      </c>
      <c r="B42" s="308" t="s">
        <v>269</v>
      </c>
      <c r="C42" s="309">
        <f t="shared" si="0"/>
        <v>25000</v>
      </c>
      <c r="D42" s="310">
        <v>25000</v>
      </c>
      <c r="E42" s="310">
        <v>0</v>
      </c>
      <c r="F42" s="310">
        <v>0</v>
      </c>
    </row>
    <row r="43" spans="1:6" s="234" customFormat="1" ht="15.75">
      <c r="A43" s="303">
        <v>18030000</v>
      </c>
      <c r="B43" s="304" t="s">
        <v>55</v>
      </c>
      <c r="C43" s="305">
        <f t="shared" si="0"/>
        <v>840</v>
      </c>
      <c r="D43" s="306">
        <v>840</v>
      </c>
      <c r="E43" s="306">
        <v>0</v>
      </c>
      <c r="F43" s="306">
        <v>0</v>
      </c>
    </row>
    <row r="44" spans="1:6" s="234" customFormat="1" ht="31.5">
      <c r="A44" s="307">
        <v>18030100</v>
      </c>
      <c r="B44" s="308" t="s">
        <v>54</v>
      </c>
      <c r="C44" s="309">
        <f t="shared" si="0"/>
        <v>840</v>
      </c>
      <c r="D44" s="310">
        <v>840</v>
      </c>
      <c r="E44" s="310">
        <v>0</v>
      </c>
      <c r="F44" s="310">
        <v>0</v>
      </c>
    </row>
    <row r="45" spans="1:6" s="234" customFormat="1" ht="15.75">
      <c r="A45" s="303">
        <v>18050000</v>
      </c>
      <c r="B45" s="304" t="s">
        <v>53</v>
      </c>
      <c r="C45" s="305">
        <f t="shared" si="0"/>
        <v>8536180</v>
      </c>
      <c r="D45" s="306">
        <v>8536180</v>
      </c>
      <c r="E45" s="306">
        <v>0</v>
      </c>
      <c r="F45" s="306">
        <v>0</v>
      </c>
    </row>
    <row r="46" spans="1:6" s="234" customFormat="1" ht="15.75">
      <c r="A46" s="307">
        <v>18050300</v>
      </c>
      <c r="B46" s="308" t="s">
        <v>52</v>
      </c>
      <c r="C46" s="309">
        <f t="shared" si="0"/>
        <v>75840</v>
      </c>
      <c r="D46" s="310">
        <v>75840</v>
      </c>
      <c r="E46" s="310">
        <v>0</v>
      </c>
      <c r="F46" s="310">
        <v>0</v>
      </c>
    </row>
    <row r="47" spans="1:6" s="234" customFormat="1" ht="15.75">
      <c r="A47" s="307">
        <v>18050400</v>
      </c>
      <c r="B47" s="308" t="s">
        <v>51</v>
      </c>
      <c r="C47" s="309">
        <f t="shared" si="0"/>
        <v>1560300</v>
      </c>
      <c r="D47" s="310">
        <v>1560300</v>
      </c>
      <c r="E47" s="310">
        <v>0</v>
      </c>
      <c r="F47" s="310">
        <v>0</v>
      </c>
    </row>
    <row r="48" spans="1:6" s="234" customFormat="1" ht="94.5" customHeight="1">
      <c r="A48" s="307">
        <v>18050500</v>
      </c>
      <c r="B48" s="308" t="s">
        <v>268</v>
      </c>
      <c r="C48" s="309">
        <f t="shared" si="0"/>
        <v>6900040</v>
      </c>
      <c r="D48" s="310">
        <v>6900040</v>
      </c>
      <c r="E48" s="310">
        <v>0</v>
      </c>
      <c r="F48" s="310">
        <v>0</v>
      </c>
    </row>
    <row r="49" spans="1:6" s="234" customFormat="1" ht="15.75">
      <c r="A49" s="303">
        <v>19000000</v>
      </c>
      <c r="B49" s="304" t="s">
        <v>71</v>
      </c>
      <c r="C49" s="305">
        <f t="shared" si="0"/>
        <v>54100</v>
      </c>
      <c r="D49" s="306">
        <v>0</v>
      </c>
      <c r="E49" s="306">
        <v>54100</v>
      </c>
      <c r="F49" s="306">
        <v>0</v>
      </c>
    </row>
    <row r="50" spans="1:6" s="234" customFormat="1" ht="15.75">
      <c r="A50" s="303">
        <v>19010000</v>
      </c>
      <c r="B50" s="304" t="s">
        <v>70</v>
      </c>
      <c r="C50" s="305">
        <f t="shared" si="0"/>
        <v>54100</v>
      </c>
      <c r="D50" s="306">
        <v>0</v>
      </c>
      <c r="E50" s="306">
        <v>54100</v>
      </c>
      <c r="F50" s="306">
        <v>0</v>
      </c>
    </row>
    <row r="51" spans="1:6" s="234" customFormat="1" ht="94.5">
      <c r="A51" s="307">
        <v>19010100</v>
      </c>
      <c r="B51" s="308" t="s">
        <v>267</v>
      </c>
      <c r="C51" s="309">
        <f t="shared" si="0"/>
        <v>49900</v>
      </c>
      <c r="D51" s="310">
        <v>0</v>
      </c>
      <c r="E51" s="310">
        <v>49900</v>
      </c>
      <c r="F51" s="310">
        <v>0</v>
      </c>
    </row>
    <row r="52" spans="1:6" s="234" customFormat="1" ht="68.25" customHeight="1">
      <c r="A52" s="307">
        <v>19010300</v>
      </c>
      <c r="B52" s="308" t="s">
        <v>69</v>
      </c>
      <c r="C52" s="309">
        <f t="shared" si="0"/>
        <v>4200</v>
      </c>
      <c r="D52" s="310">
        <v>0</v>
      </c>
      <c r="E52" s="310">
        <v>4200</v>
      </c>
      <c r="F52" s="310">
        <v>0</v>
      </c>
    </row>
    <row r="53" spans="1:6" s="234" customFormat="1" ht="15.75">
      <c r="A53" s="303">
        <v>20000000</v>
      </c>
      <c r="B53" s="304" t="s">
        <v>11</v>
      </c>
      <c r="C53" s="305">
        <f t="shared" si="0"/>
        <v>1603380</v>
      </c>
      <c r="D53" s="306">
        <v>649930</v>
      </c>
      <c r="E53" s="306">
        <v>953450</v>
      </c>
      <c r="F53" s="306">
        <v>0</v>
      </c>
    </row>
    <row r="54" spans="1:6" s="234" customFormat="1" ht="31.5">
      <c r="A54" s="303">
        <v>21000000</v>
      </c>
      <c r="B54" s="304" t="s">
        <v>50</v>
      </c>
      <c r="C54" s="305">
        <f t="shared" si="0"/>
        <v>2020</v>
      </c>
      <c r="D54" s="306">
        <v>2020</v>
      </c>
      <c r="E54" s="306">
        <v>0</v>
      </c>
      <c r="F54" s="306">
        <v>0</v>
      </c>
    </row>
    <row r="55" spans="1:6" s="234" customFormat="1" ht="15.75">
      <c r="A55" s="303">
        <v>21080000</v>
      </c>
      <c r="B55" s="304" t="s">
        <v>49</v>
      </c>
      <c r="C55" s="305">
        <f t="shared" si="0"/>
        <v>2020</v>
      </c>
      <c r="D55" s="306">
        <v>2020</v>
      </c>
      <c r="E55" s="306">
        <v>0</v>
      </c>
      <c r="F55" s="306">
        <v>0</v>
      </c>
    </row>
    <row r="56" spans="1:6" s="234" customFormat="1" ht="15.75">
      <c r="A56" s="307">
        <v>21081100</v>
      </c>
      <c r="B56" s="308" t="s">
        <v>48</v>
      </c>
      <c r="C56" s="309">
        <f t="shared" si="0"/>
        <v>2020</v>
      </c>
      <c r="D56" s="310">
        <v>2020</v>
      </c>
      <c r="E56" s="310">
        <v>0</v>
      </c>
      <c r="F56" s="310">
        <v>0</v>
      </c>
    </row>
    <row r="57" spans="1:6" s="234" customFormat="1" ht="47.25">
      <c r="A57" s="303">
        <v>22000000</v>
      </c>
      <c r="B57" s="304" t="s">
        <v>12</v>
      </c>
      <c r="C57" s="305">
        <f t="shared" si="0"/>
        <v>642030</v>
      </c>
      <c r="D57" s="306">
        <v>642030</v>
      </c>
      <c r="E57" s="306">
        <v>0</v>
      </c>
      <c r="F57" s="306">
        <v>0</v>
      </c>
    </row>
    <row r="58" spans="1:6" s="234" customFormat="1" ht="31.5">
      <c r="A58" s="303">
        <v>22010000</v>
      </c>
      <c r="B58" s="304" t="s">
        <v>39</v>
      </c>
      <c r="C58" s="305">
        <f t="shared" si="0"/>
        <v>573290</v>
      </c>
      <c r="D58" s="306">
        <v>573290</v>
      </c>
      <c r="E58" s="306">
        <v>0</v>
      </c>
      <c r="F58" s="306">
        <v>0</v>
      </c>
    </row>
    <row r="59" spans="1:6" s="234" customFormat="1" ht="63">
      <c r="A59" s="307">
        <v>22010300</v>
      </c>
      <c r="B59" s="308" t="s">
        <v>266</v>
      </c>
      <c r="C59" s="309">
        <f t="shared" si="0"/>
        <v>1920</v>
      </c>
      <c r="D59" s="310">
        <v>1920</v>
      </c>
      <c r="E59" s="310">
        <v>0</v>
      </c>
      <c r="F59" s="310">
        <v>0</v>
      </c>
    </row>
    <row r="60" spans="1:6" s="234" customFormat="1" ht="31.5">
      <c r="A60" s="307">
        <v>22012500</v>
      </c>
      <c r="B60" s="308" t="s">
        <v>47</v>
      </c>
      <c r="C60" s="309">
        <f t="shared" si="0"/>
        <v>218360</v>
      </c>
      <c r="D60" s="310">
        <v>218360</v>
      </c>
      <c r="E60" s="310">
        <v>0</v>
      </c>
      <c r="F60" s="310">
        <v>0</v>
      </c>
    </row>
    <row r="61" spans="1:6" s="234" customFormat="1" ht="47.25">
      <c r="A61" s="307">
        <v>22012600</v>
      </c>
      <c r="B61" s="308" t="s">
        <v>265</v>
      </c>
      <c r="C61" s="309">
        <f t="shared" si="0"/>
        <v>353010</v>
      </c>
      <c r="D61" s="310">
        <v>353010</v>
      </c>
      <c r="E61" s="310">
        <v>0</v>
      </c>
      <c r="F61" s="310">
        <v>0</v>
      </c>
    </row>
    <row r="62" spans="1:6" s="234" customFormat="1" ht="63">
      <c r="A62" s="303">
        <v>22080000</v>
      </c>
      <c r="B62" s="304" t="s">
        <v>46</v>
      </c>
      <c r="C62" s="305">
        <f t="shared" si="0"/>
        <v>14570</v>
      </c>
      <c r="D62" s="306">
        <v>14570</v>
      </c>
      <c r="E62" s="306">
        <v>0</v>
      </c>
      <c r="F62" s="306">
        <v>0</v>
      </c>
    </row>
    <row r="63" spans="1:6" s="234" customFormat="1" ht="63">
      <c r="A63" s="307">
        <v>22080400</v>
      </c>
      <c r="B63" s="308" t="s">
        <v>45</v>
      </c>
      <c r="C63" s="309">
        <f t="shared" si="0"/>
        <v>14570</v>
      </c>
      <c r="D63" s="310">
        <v>14570</v>
      </c>
      <c r="E63" s="310">
        <v>0</v>
      </c>
      <c r="F63" s="310">
        <v>0</v>
      </c>
    </row>
    <row r="64" spans="1:6" s="234" customFormat="1" ht="15.75">
      <c r="A64" s="303">
        <v>22090000</v>
      </c>
      <c r="B64" s="304" t="s">
        <v>44</v>
      </c>
      <c r="C64" s="305">
        <f t="shared" si="0"/>
        <v>51460</v>
      </c>
      <c r="D64" s="306">
        <v>51460</v>
      </c>
      <c r="E64" s="306">
        <v>0</v>
      </c>
      <c r="F64" s="306">
        <v>0</v>
      </c>
    </row>
    <row r="65" spans="1:6" s="234" customFormat="1" ht="63">
      <c r="A65" s="307">
        <v>22090100</v>
      </c>
      <c r="B65" s="308" t="s">
        <v>43</v>
      </c>
      <c r="C65" s="309">
        <f t="shared" si="0"/>
        <v>49400</v>
      </c>
      <c r="D65" s="310">
        <v>49400</v>
      </c>
      <c r="E65" s="310">
        <v>0</v>
      </c>
      <c r="F65" s="310">
        <v>0</v>
      </c>
    </row>
    <row r="66" spans="1:6" s="234" customFormat="1" ht="48" customHeight="1">
      <c r="A66" s="307">
        <v>22090400</v>
      </c>
      <c r="B66" s="308" t="s">
        <v>42</v>
      </c>
      <c r="C66" s="309">
        <f t="shared" si="0"/>
        <v>2060</v>
      </c>
      <c r="D66" s="310">
        <v>2060</v>
      </c>
      <c r="E66" s="310">
        <v>0</v>
      </c>
      <c r="F66" s="310">
        <v>0</v>
      </c>
    </row>
    <row r="67" spans="1:6" s="234" customFormat="1" ht="126">
      <c r="A67" s="307">
        <v>22130000</v>
      </c>
      <c r="B67" s="308" t="s">
        <v>264</v>
      </c>
      <c r="C67" s="309">
        <f t="shared" si="0"/>
        <v>2710</v>
      </c>
      <c r="D67" s="310">
        <v>2710</v>
      </c>
      <c r="E67" s="310">
        <v>0</v>
      </c>
      <c r="F67" s="310">
        <v>0</v>
      </c>
    </row>
    <row r="68" spans="1:6" s="234" customFormat="1" ht="15.75">
      <c r="A68" s="303">
        <v>24000000</v>
      </c>
      <c r="B68" s="304" t="s">
        <v>68</v>
      </c>
      <c r="C68" s="305">
        <f t="shared" si="0"/>
        <v>5880</v>
      </c>
      <c r="D68" s="306">
        <v>5880</v>
      </c>
      <c r="E68" s="306">
        <v>0</v>
      </c>
      <c r="F68" s="306">
        <v>0</v>
      </c>
    </row>
    <row r="69" spans="1:6" s="234" customFormat="1" ht="15.75">
      <c r="A69" s="303">
        <v>24060000</v>
      </c>
      <c r="B69" s="304" t="s">
        <v>49</v>
      </c>
      <c r="C69" s="305">
        <f t="shared" si="0"/>
        <v>5880</v>
      </c>
      <c r="D69" s="306">
        <v>5880</v>
      </c>
      <c r="E69" s="306">
        <v>0</v>
      </c>
      <c r="F69" s="306">
        <v>0</v>
      </c>
    </row>
    <row r="70" spans="1:6" s="234" customFormat="1" ht="15.75">
      <c r="A70" s="307">
        <v>24060300</v>
      </c>
      <c r="B70" s="308" t="s">
        <v>49</v>
      </c>
      <c r="C70" s="309">
        <f t="shared" si="0"/>
        <v>5880</v>
      </c>
      <c r="D70" s="310">
        <v>5880</v>
      </c>
      <c r="E70" s="310">
        <v>0</v>
      </c>
      <c r="F70" s="310">
        <v>0</v>
      </c>
    </row>
    <row r="71" spans="1:6" s="234" customFormat="1" ht="31.5">
      <c r="A71" s="303">
        <v>25000000</v>
      </c>
      <c r="B71" s="304" t="s">
        <v>67</v>
      </c>
      <c r="C71" s="305">
        <f t="shared" si="0"/>
        <v>953450</v>
      </c>
      <c r="D71" s="306">
        <v>0</v>
      </c>
      <c r="E71" s="306">
        <v>953450</v>
      </c>
      <c r="F71" s="306">
        <v>0</v>
      </c>
    </row>
    <row r="72" spans="1:6" s="234" customFormat="1" ht="47.25">
      <c r="A72" s="303">
        <v>25010000</v>
      </c>
      <c r="B72" s="304" t="s">
        <v>66</v>
      </c>
      <c r="C72" s="305">
        <f t="shared" si="0"/>
        <v>953450</v>
      </c>
      <c r="D72" s="306">
        <v>0</v>
      </c>
      <c r="E72" s="306">
        <v>953450</v>
      </c>
      <c r="F72" s="306">
        <v>0</v>
      </c>
    </row>
    <row r="73" spans="1:6" s="234" customFormat="1" ht="47.25">
      <c r="A73" s="307">
        <v>25010100</v>
      </c>
      <c r="B73" s="308" t="s">
        <v>65</v>
      </c>
      <c r="C73" s="309">
        <f t="shared" si="0"/>
        <v>343000</v>
      </c>
      <c r="D73" s="310">
        <v>0</v>
      </c>
      <c r="E73" s="310">
        <v>343000</v>
      </c>
      <c r="F73" s="310">
        <v>0</v>
      </c>
    </row>
    <row r="74" spans="1:6" s="234" customFormat="1" ht="31.5">
      <c r="A74" s="307">
        <v>25010200</v>
      </c>
      <c r="B74" s="308" t="s">
        <v>64</v>
      </c>
      <c r="C74" s="309">
        <f t="shared" si="0"/>
        <v>334750</v>
      </c>
      <c r="D74" s="310">
        <v>0</v>
      </c>
      <c r="E74" s="310">
        <v>334750</v>
      </c>
      <c r="F74" s="310">
        <v>0</v>
      </c>
    </row>
    <row r="75" spans="1:6" s="234" customFormat="1" ht="63">
      <c r="A75" s="307">
        <v>25010300</v>
      </c>
      <c r="B75" s="308" t="s">
        <v>355</v>
      </c>
      <c r="C75" s="309">
        <f t="shared" si="0"/>
        <v>275700</v>
      </c>
      <c r="D75" s="310">
        <v>0</v>
      </c>
      <c r="E75" s="310">
        <v>275700</v>
      </c>
      <c r="F75" s="310">
        <v>0</v>
      </c>
    </row>
    <row r="76" spans="1:6" s="234" customFormat="1" ht="31.5">
      <c r="A76" s="311"/>
      <c r="B76" s="312" t="s">
        <v>263</v>
      </c>
      <c r="C76" s="305">
        <f t="shared" si="0"/>
        <v>60197100</v>
      </c>
      <c r="D76" s="305">
        <v>59189550</v>
      </c>
      <c r="E76" s="305">
        <v>1007550</v>
      </c>
      <c r="F76" s="305">
        <v>0</v>
      </c>
    </row>
    <row r="77" spans="1:6" s="234" customFormat="1" ht="15.75">
      <c r="A77" s="303">
        <v>40000000</v>
      </c>
      <c r="B77" s="304" t="s">
        <v>13</v>
      </c>
      <c r="C77" s="305">
        <f aca="true" t="shared" si="1" ref="C77:C93">D77+E77</f>
        <v>26514945.810000002</v>
      </c>
      <c r="D77" s="306">
        <v>26070834.53</v>
      </c>
      <c r="E77" s="306">
        <v>444111.28</v>
      </c>
      <c r="F77" s="306">
        <v>444111.28</v>
      </c>
    </row>
    <row r="78" spans="1:6" s="234" customFormat="1" ht="15.75">
      <c r="A78" s="303">
        <v>41000000</v>
      </c>
      <c r="B78" s="304" t="s">
        <v>14</v>
      </c>
      <c r="C78" s="305">
        <f t="shared" si="1"/>
        <v>26514945.810000002</v>
      </c>
      <c r="D78" s="306">
        <v>26070834.53</v>
      </c>
      <c r="E78" s="306">
        <v>444111.28</v>
      </c>
      <c r="F78" s="306">
        <v>444111.28</v>
      </c>
    </row>
    <row r="79" spans="1:6" s="234" customFormat="1" ht="31.5">
      <c r="A79" s="303">
        <v>41030000</v>
      </c>
      <c r="B79" s="304" t="s">
        <v>262</v>
      </c>
      <c r="C79" s="305">
        <f t="shared" si="1"/>
        <v>23871400</v>
      </c>
      <c r="D79" s="306">
        <v>23871400</v>
      </c>
      <c r="E79" s="306">
        <v>0</v>
      </c>
      <c r="F79" s="306">
        <v>0</v>
      </c>
    </row>
    <row r="80" spans="1:6" s="234" customFormat="1" ht="31.5">
      <c r="A80" s="307">
        <v>41033900</v>
      </c>
      <c r="B80" s="308" t="s">
        <v>261</v>
      </c>
      <c r="C80" s="309">
        <f t="shared" si="1"/>
        <v>21955300</v>
      </c>
      <c r="D80" s="310">
        <v>21955300</v>
      </c>
      <c r="E80" s="310">
        <v>0</v>
      </c>
      <c r="F80" s="310">
        <v>0</v>
      </c>
    </row>
    <row r="81" spans="1:6" s="234" customFormat="1" ht="31.5">
      <c r="A81" s="307">
        <v>41034200</v>
      </c>
      <c r="B81" s="308" t="s">
        <v>260</v>
      </c>
      <c r="C81" s="309">
        <f t="shared" si="1"/>
        <v>1916100</v>
      </c>
      <c r="D81" s="310">
        <v>1916100</v>
      </c>
      <c r="E81" s="310">
        <v>0</v>
      </c>
      <c r="F81" s="310">
        <v>0</v>
      </c>
    </row>
    <row r="82" spans="1:6" s="234" customFormat="1" ht="31.5">
      <c r="A82" s="303">
        <v>41040000</v>
      </c>
      <c r="B82" s="304" t="s">
        <v>415</v>
      </c>
      <c r="C82" s="305">
        <f t="shared" si="1"/>
        <v>106984.53</v>
      </c>
      <c r="D82" s="306">
        <v>106984.53</v>
      </c>
      <c r="E82" s="306">
        <v>0</v>
      </c>
      <c r="F82" s="306">
        <v>0</v>
      </c>
    </row>
    <row r="83" spans="1:6" s="234" customFormat="1" ht="94.5">
      <c r="A83" s="307">
        <v>41040200</v>
      </c>
      <c r="B83" s="308" t="s">
        <v>416</v>
      </c>
      <c r="C83" s="309">
        <f t="shared" si="1"/>
        <v>104644.53</v>
      </c>
      <c r="D83" s="310">
        <v>104644.53</v>
      </c>
      <c r="E83" s="310">
        <v>0</v>
      </c>
      <c r="F83" s="310">
        <v>0</v>
      </c>
    </row>
    <row r="84" spans="1:6" s="234" customFormat="1" ht="15.75">
      <c r="A84" s="307">
        <v>41040400</v>
      </c>
      <c r="B84" s="308" t="s">
        <v>114</v>
      </c>
      <c r="C84" s="309">
        <f t="shared" si="1"/>
        <v>2340</v>
      </c>
      <c r="D84" s="310">
        <v>2340</v>
      </c>
      <c r="E84" s="310">
        <v>0</v>
      </c>
      <c r="F84" s="310">
        <v>0</v>
      </c>
    </row>
    <row r="85" spans="1:6" s="234" customFormat="1" ht="31.5">
      <c r="A85" s="303">
        <v>41050000</v>
      </c>
      <c r="B85" s="304" t="s">
        <v>338</v>
      </c>
      <c r="C85" s="305">
        <f t="shared" si="1"/>
        <v>2536561.2800000003</v>
      </c>
      <c r="D85" s="306">
        <v>2092450</v>
      </c>
      <c r="E85" s="306">
        <v>444111.28</v>
      </c>
      <c r="F85" s="306">
        <v>444111.28</v>
      </c>
    </row>
    <row r="86" spans="1:6" s="234" customFormat="1" ht="141.75">
      <c r="A86" s="307">
        <v>41050900</v>
      </c>
      <c r="B86" s="308" t="s">
        <v>498</v>
      </c>
      <c r="C86" s="309">
        <f t="shared" si="1"/>
        <v>402225</v>
      </c>
      <c r="D86" s="310">
        <v>402225</v>
      </c>
      <c r="E86" s="310">
        <v>0</v>
      </c>
      <c r="F86" s="310">
        <v>0</v>
      </c>
    </row>
    <row r="87" spans="1:6" s="234" customFormat="1" ht="78.75">
      <c r="A87" s="307">
        <v>41051200</v>
      </c>
      <c r="B87" s="308" t="s">
        <v>339</v>
      </c>
      <c r="C87" s="309">
        <f t="shared" si="1"/>
        <v>63600</v>
      </c>
      <c r="D87" s="310">
        <v>63600</v>
      </c>
      <c r="E87" s="310">
        <v>0</v>
      </c>
      <c r="F87" s="310">
        <v>0</v>
      </c>
    </row>
    <row r="88" spans="1:6" s="234" customFormat="1" ht="94.5">
      <c r="A88" s="307">
        <v>41051400</v>
      </c>
      <c r="B88" s="308" t="s">
        <v>395</v>
      </c>
      <c r="C88" s="309">
        <f t="shared" si="1"/>
        <v>336225</v>
      </c>
      <c r="D88" s="310">
        <v>336225</v>
      </c>
      <c r="E88" s="310">
        <v>0</v>
      </c>
      <c r="F88" s="310">
        <v>0</v>
      </c>
    </row>
    <row r="89" spans="1:6" s="234" customFormat="1" ht="64.5" customHeight="1">
      <c r="A89" s="307">
        <v>41051500</v>
      </c>
      <c r="B89" s="308" t="s">
        <v>72</v>
      </c>
      <c r="C89" s="309">
        <f t="shared" si="1"/>
        <v>45700</v>
      </c>
      <c r="D89" s="310">
        <v>45700</v>
      </c>
      <c r="E89" s="310">
        <v>0</v>
      </c>
      <c r="F89" s="310">
        <v>0</v>
      </c>
    </row>
    <row r="90" spans="1:6" s="234" customFormat="1" ht="78.75">
      <c r="A90" s="307">
        <v>41053000</v>
      </c>
      <c r="B90" s="308" t="s">
        <v>497</v>
      </c>
      <c r="C90" s="309">
        <f t="shared" si="1"/>
        <v>992100</v>
      </c>
      <c r="D90" s="310">
        <v>992100</v>
      </c>
      <c r="E90" s="310">
        <v>0</v>
      </c>
      <c r="F90" s="310">
        <v>0</v>
      </c>
    </row>
    <row r="91" spans="1:6" s="234" customFormat="1" ht="15.75">
      <c r="A91" s="307">
        <v>41053900</v>
      </c>
      <c r="B91" s="308" t="s">
        <v>417</v>
      </c>
      <c r="C91" s="309">
        <f t="shared" si="1"/>
        <v>481611.28</v>
      </c>
      <c r="D91" s="310">
        <v>37500</v>
      </c>
      <c r="E91" s="310">
        <v>444111.28</v>
      </c>
      <c r="F91" s="310">
        <v>444111.28</v>
      </c>
    </row>
    <row r="92" spans="1:6" s="234" customFormat="1" ht="78.75">
      <c r="A92" s="307">
        <v>41055000</v>
      </c>
      <c r="B92" s="308" t="s">
        <v>394</v>
      </c>
      <c r="C92" s="309">
        <f t="shared" si="1"/>
        <v>215100</v>
      </c>
      <c r="D92" s="310">
        <v>215100</v>
      </c>
      <c r="E92" s="310">
        <v>0</v>
      </c>
      <c r="F92" s="310">
        <v>0</v>
      </c>
    </row>
    <row r="93" spans="1:6" s="234" customFormat="1" ht="15.75">
      <c r="A93" s="313" t="s">
        <v>224</v>
      </c>
      <c r="B93" s="312" t="s">
        <v>259</v>
      </c>
      <c r="C93" s="305">
        <f t="shared" si="1"/>
        <v>86712045.81</v>
      </c>
      <c r="D93" s="305">
        <v>85260384.53</v>
      </c>
      <c r="E93" s="305">
        <v>1451661.28</v>
      </c>
      <c r="F93" s="305">
        <v>444111.28</v>
      </c>
    </row>
    <row r="95" ht="38.25" customHeight="1"/>
    <row r="96" spans="2:6" ht="38.25" customHeight="1">
      <c r="B96" s="346" t="s">
        <v>473</v>
      </c>
      <c r="C96" s="234"/>
      <c r="D96" s="234"/>
      <c r="E96" s="386" t="s">
        <v>474</v>
      </c>
      <c r="F96" s="386"/>
    </row>
    <row r="97" ht="38.25" customHeight="1"/>
    <row r="98" ht="38.25" customHeight="1"/>
    <row r="99" ht="38.25" customHeight="1"/>
    <row r="100" ht="38.25" customHeight="1"/>
  </sheetData>
  <sheetProtection/>
  <mergeCells count="12">
    <mergeCell ref="A9:A11"/>
    <mergeCell ref="B9:B11"/>
    <mergeCell ref="C9:C11"/>
    <mergeCell ref="B5:E5"/>
    <mergeCell ref="D9:D11"/>
    <mergeCell ref="E9:F9"/>
    <mergeCell ref="E96:F96"/>
    <mergeCell ref="E10:E11"/>
    <mergeCell ref="F10:F11"/>
    <mergeCell ref="C3:F3"/>
    <mergeCell ref="C2:F2"/>
    <mergeCell ref="C1:D1"/>
  </mergeCells>
  <printOptions/>
  <pageMargins left="0.84" right="0.21" top="0.393700787401575" bottom="0.393700787401575" header="0.2" footer="0"/>
  <pageSetup fitToHeight="50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2">
      <selection activeCell="D35" sqref="D35"/>
    </sheetView>
  </sheetViews>
  <sheetFormatPr defaultColWidth="9.00390625" defaultRowHeight="12.75"/>
  <cols>
    <col min="1" max="1" width="15.25390625" style="192" customWidth="1"/>
    <col min="2" max="2" width="41.00390625" style="192" customWidth="1"/>
    <col min="3" max="3" width="14.75390625" style="192" customWidth="1"/>
    <col min="4" max="4" width="15.375" style="192" customWidth="1"/>
    <col min="5" max="6" width="14.125" style="192" customWidth="1"/>
    <col min="7" max="16384" width="9.125" style="192" customWidth="1"/>
  </cols>
  <sheetData>
    <row r="1" spans="1:6" ht="15.75">
      <c r="A1" s="192" t="s">
        <v>119</v>
      </c>
      <c r="C1" s="390" t="s">
        <v>219</v>
      </c>
      <c r="D1" s="390"/>
      <c r="E1" s="184"/>
      <c r="F1" s="184"/>
    </row>
    <row r="2" spans="3:6" ht="28.5" customHeight="1">
      <c r="C2" s="389" t="s">
        <v>438</v>
      </c>
      <c r="D2" s="389"/>
      <c r="E2" s="389"/>
      <c r="F2" s="389"/>
    </row>
    <row r="3" spans="3:6" ht="15.75">
      <c r="C3" s="388">
        <v>44126</v>
      </c>
      <c r="D3" s="388"/>
      <c r="E3" s="388"/>
      <c r="F3" s="388"/>
    </row>
    <row r="5" spans="1:6" ht="34.5" customHeight="1">
      <c r="A5" s="255"/>
      <c r="B5" s="392" t="s">
        <v>345</v>
      </c>
      <c r="C5" s="392"/>
      <c r="D5" s="392"/>
      <c r="E5" s="392"/>
      <c r="F5" s="254"/>
    </row>
    <row r="6" spans="1:6" ht="10.5" customHeight="1">
      <c r="A6" s="199"/>
      <c r="B6" s="200"/>
      <c r="C6" s="200"/>
      <c r="D6" s="200"/>
      <c r="E6" s="200"/>
      <c r="F6" s="200"/>
    </row>
    <row r="7" spans="1:6" ht="14.25" customHeight="1">
      <c r="A7" s="213">
        <v>25530000000</v>
      </c>
      <c r="B7" s="215"/>
      <c r="C7" s="200"/>
      <c r="D7" s="200"/>
      <c r="E7" s="200"/>
      <c r="F7" s="200"/>
    </row>
    <row r="8" spans="1:6" ht="13.5" customHeight="1">
      <c r="A8" s="216" t="s">
        <v>299</v>
      </c>
      <c r="B8" s="214"/>
      <c r="C8" s="200"/>
      <c r="D8" s="200"/>
      <c r="E8" s="200"/>
      <c r="F8" s="200"/>
    </row>
    <row r="9" spans="1:6" ht="15.75">
      <c r="A9" s="193"/>
      <c r="B9" s="193"/>
      <c r="C9" s="193"/>
      <c r="D9"/>
      <c r="E9" s="193"/>
      <c r="F9" s="194" t="s">
        <v>179</v>
      </c>
    </row>
    <row r="10" spans="1:6" ht="15.75">
      <c r="A10" s="387" t="s">
        <v>1</v>
      </c>
      <c r="B10" s="387" t="s">
        <v>220</v>
      </c>
      <c r="C10" s="391" t="s">
        <v>202</v>
      </c>
      <c r="D10" s="387" t="s">
        <v>2</v>
      </c>
      <c r="E10" s="387" t="s">
        <v>3</v>
      </c>
      <c r="F10" s="387"/>
    </row>
    <row r="11" spans="1:6" ht="12.75">
      <c r="A11" s="387"/>
      <c r="B11" s="387"/>
      <c r="C11" s="387"/>
      <c r="D11" s="387"/>
      <c r="E11" s="387" t="s">
        <v>184</v>
      </c>
      <c r="F11" s="387" t="s">
        <v>203</v>
      </c>
    </row>
    <row r="12" spans="1:6" ht="40.5" customHeight="1">
      <c r="A12" s="387"/>
      <c r="B12" s="387"/>
      <c r="C12" s="387"/>
      <c r="D12" s="387"/>
      <c r="E12" s="387"/>
      <c r="F12" s="387"/>
    </row>
    <row r="13" spans="1:6" ht="15.75">
      <c r="A13" s="195">
        <v>1</v>
      </c>
      <c r="B13" s="195">
        <v>2</v>
      </c>
      <c r="C13" s="196">
        <v>3</v>
      </c>
      <c r="D13" s="195">
        <v>4</v>
      </c>
      <c r="E13" s="195">
        <v>5</v>
      </c>
      <c r="F13" s="195">
        <v>6</v>
      </c>
    </row>
    <row r="14" spans="1:6" s="290" customFormat="1" ht="21" customHeight="1">
      <c r="A14" s="396" t="s">
        <v>221</v>
      </c>
      <c r="B14" s="397"/>
      <c r="C14" s="397"/>
      <c r="D14" s="397"/>
      <c r="E14" s="397"/>
      <c r="F14" s="398"/>
    </row>
    <row r="15" spans="1:6" s="234" customFormat="1" ht="15.75">
      <c r="A15" s="303">
        <v>200000</v>
      </c>
      <c r="B15" s="304" t="s">
        <v>222</v>
      </c>
      <c r="C15" s="305">
        <f aca="true" t="shared" si="0" ref="C15:C23">D15+E15</f>
        <v>8142527.380000001</v>
      </c>
      <c r="D15" s="306">
        <v>5109590.660000001</v>
      </c>
      <c r="E15" s="306">
        <v>3032936.7199999997</v>
      </c>
      <c r="F15" s="306">
        <v>2848453.55</v>
      </c>
    </row>
    <row r="16" spans="1:6" s="234" customFormat="1" ht="15.75">
      <c r="A16" s="303">
        <v>203000</v>
      </c>
      <c r="B16" s="304" t="s">
        <v>356</v>
      </c>
      <c r="C16" s="305">
        <f t="shared" si="0"/>
        <v>0</v>
      </c>
      <c r="D16" s="306">
        <v>0</v>
      </c>
      <c r="E16" s="306">
        <v>0</v>
      </c>
      <c r="F16" s="306">
        <v>0</v>
      </c>
    </row>
    <row r="17" spans="1:6" s="234" customFormat="1" ht="15.75">
      <c r="A17" s="307">
        <v>203410</v>
      </c>
      <c r="B17" s="308" t="s">
        <v>357</v>
      </c>
      <c r="C17" s="309">
        <f t="shared" si="0"/>
        <v>25575019.12</v>
      </c>
      <c r="D17" s="310">
        <v>25575019.12</v>
      </c>
      <c r="E17" s="310">
        <v>0</v>
      </c>
      <c r="F17" s="310">
        <v>0</v>
      </c>
    </row>
    <row r="18" spans="1:6" s="234" customFormat="1" ht="15.75">
      <c r="A18" s="307">
        <v>203420</v>
      </c>
      <c r="B18" s="308" t="s">
        <v>358</v>
      </c>
      <c r="C18" s="309">
        <f t="shared" si="0"/>
        <v>-25575019.12</v>
      </c>
      <c r="D18" s="310">
        <v>-25575019.12</v>
      </c>
      <c r="E18" s="310">
        <v>0</v>
      </c>
      <c r="F18" s="310">
        <v>0</v>
      </c>
    </row>
    <row r="19" spans="1:6" s="234" customFormat="1" ht="31.5">
      <c r="A19" s="303">
        <v>208000</v>
      </c>
      <c r="B19" s="304" t="s">
        <v>223</v>
      </c>
      <c r="C19" s="305">
        <f t="shared" si="0"/>
        <v>8142527.380000001</v>
      </c>
      <c r="D19" s="306">
        <v>5109590.660000001</v>
      </c>
      <c r="E19" s="306">
        <v>3032936.7199999997</v>
      </c>
      <c r="F19" s="306">
        <v>2848453.55</v>
      </c>
    </row>
    <row r="20" spans="1:6" s="234" customFormat="1" ht="15.75">
      <c r="A20" s="307">
        <v>208100</v>
      </c>
      <c r="B20" s="308" t="s">
        <v>359</v>
      </c>
      <c r="C20" s="309">
        <f t="shared" si="0"/>
        <v>8142527.380000001</v>
      </c>
      <c r="D20" s="310">
        <v>7470559.210000001</v>
      </c>
      <c r="E20" s="310">
        <v>671968.1699999999</v>
      </c>
      <c r="F20" s="310">
        <v>487485</v>
      </c>
    </row>
    <row r="21" spans="1:6" s="234" customFormat="1" ht="15.75">
      <c r="A21" s="307">
        <v>208340</v>
      </c>
      <c r="B21" s="308" t="s">
        <v>360</v>
      </c>
      <c r="C21" s="309">
        <f t="shared" si="0"/>
        <v>0</v>
      </c>
      <c r="D21" s="310">
        <v>0</v>
      </c>
      <c r="E21" s="310">
        <v>0</v>
      </c>
      <c r="F21" s="310">
        <v>0</v>
      </c>
    </row>
    <row r="22" spans="1:6" s="234" customFormat="1" ht="47.25">
      <c r="A22" s="307">
        <v>208400</v>
      </c>
      <c r="B22" s="308" t="s">
        <v>249</v>
      </c>
      <c r="C22" s="309">
        <f t="shared" si="0"/>
        <v>0</v>
      </c>
      <c r="D22" s="310">
        <v>-2360968.55</v>
      </c>
      <c r="E22" s="310">
        <v>2360968.55</v>
      </c>
      <c r="F22" s="310">
        <v>2360968.55</v>
      </c>
    </row>
    <row r="23" spans="1:6" s="234" customFormat="1" ht="15.75">
      <c r="A23" s="313" t="s">
        <v>224</v>
      </c>
      <c r="B23" s="312" t="s">
        <v>225</v>
      </c>
      <c r="C23" s="305">
        <f t="shared" si="0"/>
        <v>8142527.380000001</v>
      </c>
      <c r="D23" s="305">
        <v>5109590.660000001</v>
      </c>
      <c r="E23" s="305">
        <v>3032936.7199999997</v>
      </c>
      <c r="F23" s="305">
        <v>2848453.55</v>
      </c>
    </row>
    <row r="24" spans="1:6" s="234" customFormat="1" ht="21" customHeight="1">
      <c r="A24" s="393" t="s">
        <v>288</v>
      </c>
      <c r="B24" s="394"/>
      <c r="C24" s="394"/>
      <c r="D24" s="394"/>
      <c r="E24" s="394"/>
      <c r="F24" s="395"/>
    </row>
    <row r="25" spans="1:6" s="234" customFormat="1" ht="31.5">
      <c r="A25" s="303">
        <v>600000</v>
      </c>
      <c r="B25" s="304" t="s">
        <v>226</v>
      </c>
      <c r="C25" s="305">
        <f aca="true" t="shared" si="1" ref="C25:C32">D25+E25</f>
        <v>8142527.380000001</v>
      </c>
      <c r="D25" s="306">
        <v>5109590.660000001</v>
      </c>
      <c r="E25" s="306">
        <v>3032936.7199999997</v>
      </c>
      <c r="F25" s="306">
        <v>2848453.55</v>
      </c>
    </row>
    <row r="26" spans="1:6" s="234" customFormat="1" ht="15.75">
      <c r="A26" s="303">
        <v>602000</v>
      </c>
      <c r="B26" s="304" t="s">
        <v>227</v>
      </c>
      <c r="C26" s="305">
        <f t="shared" si="1"/>
        <v>8142527.380000001</v>
      </c>
      <c r="D26" s="306">
        <v>5109590.660000001</v>
      </c>
      <c r="E26" s="306">
        <v>3032936.7199999997</v>
      </c>
      <c r="F26" s="306">
        <v>2848453.55</v>
      </c>
    </row>
    <row r="27" spans="1:6" s="234" customFormat="1" ht="15.75">
      <c r="A27" s="307">
        <v>602100</v>
      </c>
      <c r="B27" s="308" t="s">
        <v>359</v>
      </c>
      <c r="C27" s="309">
        <f t="shared" si="1"/>
        <v>8142527.380000001</v>
      </c>
      <c r="D27" s="310">
        <v>7470559.210000001</v>
      </c>
      <c r="E27" s="310">
        <v>671968.1699999999</v>
      </c>
      <c r="F27" s="310">
        <v>487485</v>
      </c>
    </row>
    <row r="28" spans="1:6" s="234" customFormat="1" ht="15.75">
      <c r="A28" s="307">
        <v>602304</v>
      </c>
      <c r="B28" s="308" t="s">
        <v>360</v>
      </c>
      <c r="C28" s="309">
        <f t="shared" si="1"/>
        <v>0</v>
      </c>
      <c r="D28" s="310">
        <v>0</v>
      </c>
      <c r="E28" s="310">
        <v>0</v>
      </c>
      <c r="F28" s="310">
        <v>0</v>
      </c>
    </row>
    <row r="29" spans="1:6" s="234" customFormat="1" ht="47.25">
      <c r="A29" s="307">
        <v>602400</v>
      </c>
      <c r="B29" s="308" t="s">
        <v>249</v>
      </c>
      <c r="C29" s="309">
        <f t="shared" si="1"/>
        <v>0</v>
      </c>
      <c r="D29" s="310">
        <v>-2360968.55</v>
      </c>
      <c r="E29" s="310">
        <v>2360968.55</v>
      </c>
      <c r="F29" s="310">
        <v>2360968.55</v>
      </c>
    </row>
    <row r="30" spans="1:6" s="234" customFormat="1" ht="31.5">
      <c r="A30" s="303">
        <v>603000</v>
      </c>
      <c r="B30" s="304" t="s">
        <v>361</v>
      </c>
      <c r="C30" s="305">
        <f t="shared" si="1"/>
        <v>0</v>
      </c>
      <c r="D30" s="306">
        <v>0</v>
      </c>
      <c r="E30" s="306">
        <v>0</v>
      </c>
      <c r="F30" s="306">
        <v>0</v>
      </c>
    </row>
    <row r="31" spans="1:6" s="234" customFormat="1" ht="31.5">
      <c r="A31" s="307">
        <v>603000</v>
      </c>
      <c r="B31" s="308" t="s">
        <v>361</v>
      </c>
      <c r="C31" s="309">
        <f t="shared" si="1"/>
        <v>0</v>
      </c>
      <c r="D31" s="310">
        <v>0</v>
      </c>
      <c r="E31" s="310">
        <v>0</v>
      </c>
      <c r="F31" s="310">
        <v>0</v>
      </c>
    </row>
    <row r="32" spans="1:6" s="234" customFormat="1" ht="15.75">
      <c r="A32" s="313" t="s">
        <v>224</v>
      </c>
      <c r="B32" s="312" t="s">
        <v>225</v>
      </c>
      <c r="C32" s="305">
        <f t="shared" si="1"/>
        <v>8142527.380000001</v>
      </c>
      <c r="D32" s="305">
        <v>5109590.660000001</v>
      </c>
      <c r="E32" s="305">
        <v>3032936.7199999997</v>
      </c>
      <c r="F32" s="305">
        <v>2848453.55</v>
      </c>
    </row>
    <row r="33" ht="90.75" customHeight="1"/>
    <row r="34" spans="1:8" s="234" customFormat="1" ht="15.75">
      <c r="A34" s="386" t="s">
        <v>473</v>
      </c>
      <c r="B34" s="386"/>
      <c r="E34" s="376" t="s">
        <v>496</v>
      </c>
      <c r="F34" s="377"/>
      <c r="G34" s="341" t="s">
        <v>310</v>
      </c>
      <c r="H34" s="341"/>
    </row>
    <row r="35" spans="2:8" ht="18.75">
      <c r="B35" s="344"/>
      <c r="C35" s="343"/>
      <c r="D35" s="343"/>
      <c r="E35" s="1"/>
      <c r="F35" s="1"/>
      <c r="G35" s="1"/>
      <c r="H35" s="1"/>
    </row>
  </sheetData>
  <sheetProtection/>
  <mergeCells count="14">
    <mergeCell ref="C2:F2"/>
    <mergeCell ref="B5:E5"/>
    <mergeCell ref="A24:F24"/>
    <mergeCell ref="C1:D1"/>
    <mergeCell ref="A14:F14"/>
    <mergeCell ref="A10:A12"/>
    <mergeCell ref="B10:B12"/>
    <mergeCell ref="C10:C12"/>
    <mergeCell ref="D10:D12"/>
    <mergeCell ref="E10:F10"/>
    <mergeCell ref="C3:F3"/>
    <mergeCell ref="E11:E12"/>
    <mergeCell ref="A34:B34"/>
    <mergeCell ref="F11:F12"/>
  </mergeCells>
  <printOptions/>
  <pageMargins left="0.78" right="0.19" top="0.393700787401575" bottom="0.393700787401575" header="0" footer="0"/>
  <pageSetup fitToHeight="50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1"/>
  <sheetViews>
    <sheetView zoomScalePageLayoutView="0" workbookViewId="0" topLeftCell="A110">
      <selection activeCell="A96" sqref="A96:D96"/>
    </sheetView>
  </sheetViews>
  <sheetFormatPr defaultColWidth="9.00390625" defaultRowHeight="12.75"/>
  <cols>
    <col min="1" max="1" width="10.25390625" style="107" customWidth="1"/>
    <col min="2" max="2" width="9.75390625" style="107" customWidth="1"/>
    <col min="3" max="3" width="8.375" style="107" customWidth="1"/>
    <col min="4" max="4" width="33.875" style="107" customWidth="1"/>
    <col min="5" max="5" width="16.375" style="107" customWidth="1"/>
    <col min="6" max="6" width="15.625" style="107" customWidth="1"/>
    <col min="7" max="7" width="15.00390625" style="107" customWidth="1"/>
    <col min="8" max="8" width="13.75390625" style="107" customWidth="1"/>
    <col min="9" max="9" width="12.375" style="107" customWidth="1"/>
    <col min="10" max="11" width="14.75390625" style="107" customWidth="1"/>
    <col min="12" max="12" width="14.875" style="107" customWidth="1"/>
    <col min="13" max="13" width="13.25390625" style="107" customWidth="1"/>
    <col min="14" max="14" width="11.875" style="107" customWidth="1"/>
    <col min="15" max="15" width="12.625" style="107" customWidth="1"/>
    <col min="16" max="16" width="14.625" style="107" customWidth="1"/>
    <col min="17" max="17" width="16.125" style="107" customWidth="1"/>
    <col min="18" max="16384" width="9.125" style="107" customWidth="1"/>
  </cols>
  <sheetData>
    <row r="1" spans="1:14" s="108" customFormat="1" ht="15.75">
      <c r="A1" s="108" t="s">
        <v>119</v>
      </c>
      <c r="M1" s="409" t="s">
        <v>176</v>
      </c>
      <c r="N1" s="409"/>
    </row>
    <row r="2" spans="13:19" s="108" customFormat="1" ht="29.25" customHeight="1">
      <c r="M2" s="389" t="s">
        <v>441</v>
      </c>
      <c r="N2" s="389"/>
      <c r="O2" s="389"/>
      <c r="P2" s="389"/>
      <c r="Q2" s="389"/>
      <c r="R2" s="169"/>
      <c r="S2" s="169"/>
    </row>
    <row r="3" spans="13:17" s="108" customFormat="1" ht="16.5" customHeight="1">
      <c r="M3" s="388">
        <v>44126</v>
      </c>
      <c r="N3" s="388"/>
      <c r="O3" s="388"/>
      <c r="P3" s="388"/>
      <c r="Q3" s="156"/>
    </row>
    <row r="4" s="108" customFormat="1" ht="15.75"/>
    <row r="5" spans="1:17" s="108" customFormat="1" ht="18.75">
      <c r="A5" s="256"/>
      <c r="B5" s="257"/>
      <c r="C5" s="257"/>
      <c r="D5" s="410" t="s">
        <v>346</v>
      </c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257"/>
      <c r="P5" s="257"/>
      <c r="Q5" s="257"/>
    </row>
    <row r="6" spans="1:17" s="108" customFormat="1" ht="15.75">
      <c r="A6" s="411"/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</row>
    <row r="7" spans="1:17" s="108" customFormat="1" ht="15.75">
      <c r="A7" s="411">
        <v>25530000000</v>
      </c>
      <c r="B7" s="41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</row>
    <row r="8" spans="1:17" s="108" customFormat="1" ht="15.75">
      <c r="A8" s="413" t="s">
        <v>299</v>
      </c>
      <c r="B8" s="413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</row>
    <row r="9" s="108" customFormat="1" ht="15.75">
      <c r="Q9" s="109" t="s">
        <v>239</v>
      </c>
    </row>
    <row r="10" spans="1:17" s="108" customFormat="1" ht="15.75" customHeight="1">
      <c r="A10" s="399" t="s">
        <v>301</v>
      </c>
      <c r="B10" s="406" t="s">
        <v>300</v>
      </c>
      <c r="C10" s="399" t="s">
        <v>199</v>
      </c>
      <c r="D10" s="399" t="s">
        <v>302</v>
      </c>
      <c r="E10" s="400" t="s">
        <v>2</v>
      </c>
      <c r="F10" s="400"/>
      <c r="G10" s="400"/>
      <c r="H10" s="400"/>
      <c r="I10" s="400"/>
      <c r="J10" s="400" t="s">
        <v>3</v>
      </c>
      <c r="K10" s="400"/>
      <c r="L10" s="400"/>
      <c r="M10" s="400"/>
      <c r="N10" s="400"/>
      <c r="O10" s="400"/>
      <c r="P10" s="400"/>
      <c r="Q10" s="405" t="s">
        <v>101</v>
      </c>
    </row>
    <row r="11" spans="1:17" s="108" customFormat="1" ht="15.75" customHeight="1">
      <c r="A11" s="399"/>
      <c r="B11" s="406"/>
      <c r="C11" s="399"/>
      <c r="D11" s="399"/>
      <c r="E11" s="405" t="s">
        <v>184</v>
      </c>
      <c r="F11" s="400" t="s">
        <v>100</v>
      </c>
      <c r="G11" s="400" t="s">
        <v>33</v>
      </c>
      <c r="H11" s="400"/>
      <c r="I11" s="400" t="s">
        <v>99</v>
      </c>
      <c r="J11" s="405" t="s">
        <v>184</v>
      </c>
      <c r="K11" s="407" t="s">
        <v>251</v>
      </c>
      <c r="L11" s="408"/>
      <c r="M11" s="400" t="s">
        <v>100</v>
      </c>
      <c r="N11" s="400" t="s">
        <v>33</v>
      </c>
      <c r="O11" s="400"/>
      <c r="P11" s="400" t="s">
        <v>99</v>
      </c>
      <c r="Q11" s="400"/>
    </row>
    <row r="12" spans="1:17" s="108" customFormat="1" ht="15.75">
      <c r="A12" s="399"/>
      <c r="B12" s="406"/>
      <c r="C12" s="399"/>
      <c r="D12" s="399"/>
      <c r="E12" s="400"/>
      <c r="F12" s="400"/>
      <c r="G12" s="400" t="s">
        <v>98</v>
      </c>
      <c r="H12" s="400" t="s">
        <v>97</v>
      </c>
      <c r="I12" s="400"/>
      <c r="J12" s="400"/>
      <c r="K12" s="401" t="s">
        <v>252</v>
      </c>
      <c r="L12" s="403" t="s">
        <v>250</v>
      </c>
      <c r="M12" s="400"/>
      <c r="N12" s="400" t="s">
        <v>98</v>
      </c>
      <c r="O12" s="400" t="s">
        <v>97</v>
      </c>
      <c r="P12" s="400"/>
      <c r="Q12" s="400"/>
    </row>
    <row r="13" spans="1:17" s="108" customFormat="1" ht="92.25" customHeight="1">
      <c r="A13" s="399"/>
      <c r="B13" s="406"/>
      <c r="C13" s="399"/>
      <c r="D13" s="399"/>
      <c r="E13" s="400"/>
      <c r="F13" s="400"/>
      <c r="G13" s="400"/>
      <c r="H13" s="400"/>
      <c r="I13" s="400"/>
      <c r="J13" s="400"/>
      <c r="K13" s="402"/>
      <c r="L13" s="404"/>
      <c r="M13" s="400"/>
      <c r="N13" s="400"/>
      <c r="O13" s="400"/>
      <c r="P13" s="400"/>
      <c r="Q13" s="400"/>
    </row>
    <row r="14" spans="1:17" s="108" customFormat="1" ht="15.75">
      <c r="A14" s="110">
        <v>1</v>
      </c>
      <c r="B14" s="110">
        <v>2</v>
      </c>
      <c r="C14" s="110">
        <v>3</v>
      </c>
      <c r="D14" s="110">
        <v>4</v>
      </c>
      <c r="E14" s="111">
        <v>5</v>
      </c>
      <c r="F14" s="110">
        <v>6</v>
      </c>
      <c r="G14" s="110">
        <v>7</v>
      </c>
      <c r="H14" s="110">
        <v>8</v>
      </c>
      <c r="I14" s="110">
        <v>9</v>
      </c>
      <c r="J14" s="111">
        <v>10</v>
      </c>
      <c r="K14" s="110">
        <v>11</v>
      </c>
      <c r="L14" s="161"/>
      <c r="M14" s="110">
        <v>12</v>
      </c>
      <c r="N14" s="110">
        <v>13</v>
      </c>
      <c r="O14" s="110">
        <v>14</v>
      </c>
      <c r="P14" s="110">
        <v>15</v>
      </c>
      <c r="Q14" s="111">
        <v>16</v>
      </c>
    </row>
    <row r="15" spans="1:17" s="124" customFormat="1" ht="16.5">
      <c r="A15" s="126" t="s">
        <v>41</v>
      </c>
      <c r="B15" s="127"/>
      <c r="C15" s="128"/>
      <c r="D15" s="129" t="s">
        <v>169</v>
      </c>
      <c r="E15" s="130">
        <f>F15+I15</f>
        <v>36663122.58</v>
      </c>
      <c r="F15" s="130">
        <f>F17+F20+F23+F26+F29+F32+F39+F42+F43+F44+F47+F48+F49+F50+F51+F52+F53+F56+F57+F61+F65+F68+F69+F70+F71+F72+F73+F74+F75+F76+F36</f>
        <v>35668016.01</v>
      </c>
      <c r="G15" s="130">
        <f aca="true" t="shared" si="0" ref="G15:P15">G17+G20+G23+G26+G29+G32+G39+G42+G43+G44+G47+G48+G49+G50+G51+G52+G53+G56+G57+G61+G65+G68+G69+G70+G71+G72+G73+G74+G75+G76+G36</f>
        <v>12313964.75</v>
      </c>
      <c r="H15" s="130">
        <f t="shared" si="0"/>
        <v>1303674.88</v>
      </c>
      <c r="I15" s="130">
        <f t="shared" si="0"/>
        <v>995106.57</v>
      </c>
      <c r="J15" s="130">
        <f t="shared" si="0"/>
        <v>2348934.18</v>
      </c>
      <c r="K15" s="130">
        <f t="shared" si="0"/>
        <v>1725601.01</v>
      </c>
      <c r="L15" s="130">
        <f t="shared" si="0"/>
        <v>866035</v>
      </c>
      <c r="M15" s="130">
        <f t="shared" si="0"/>
        <v>623333.1699999999</v>
      </c>
      <c r="N15" s="130">
        <f t="shared" si="0"/>
        <v>106300</v>
      </c>
      <c r="O15" s="130">
        <f t="shared" si="0"/>
        <v>227850</v>
      </c>
      <c r="P15" s="130">
        <f t="shared" si="0"/>
        <v>1725601.01</v>
      </c>
      <c r="Q15" s="130">
        <f aca="true" t="shared" si="1" ref="Q15:Q61">E15+J15</f>
        <v>39012056.76</v>
      </c>
    </row>
    <row r="16" spans="1:17" s="124" customFormat="1" ht="16.5">
      <c r="A16" s="126" t="s">
        <v>40</v>
      </c>
      <c r="B16" s="127"/>
      <c r="C16" s="128"/>
      <c r="D16" s="129" t="s">
        <v>170</v>
      </c>
      <c r="E16" s="130">
        <f>E15</f>
        <v>36663122.58</v>
      </c>
      <c r="F16" s="130">
        <f aca="true" t="shared" si="2" ref="F16:P16">F15</f>
        <v>35668016.01</v>
      </c>
      <c r="G16" s="130">
        <f t="shared" si="2"/>
        <v>12313964.75</v>
      </c>
      <c r="H16" s="130">
        <f t="shared" si="2"/>
        <v>1303674.88</v>
      </c>
      <c r="I16" s="130">
        <f t="shared" si="2"/>
        <v>995106.57</v>
      </c>
      <c r="J16" s="130">
        <f t="shared" si="2"/>
        <v>2348934.18</v>
      </c>
      <c r="K16" s="130">
        <f t="shared" si="2"/>
        <v>1725601.01</v>
      </c>
      <c r="L16" s="130">
        <f t="shared" si="2"/>
        <v>866035</v>
      </c>
      <c r="M16" s="130">
        <f t="shared" si="2"/>
        <v>623333.1699999999</v>
      </c>
      <c r="N16" s="130">
        <f t="shared" si="2"/>
        <v>106300</v>
      </c>
      <c r="O16" s="130">
        <f t="shared" si="2"/>
        <v>227850</v>
      </c>
      <c r="P16" s="130">
        <f t="shared" si="2"/>
        <v>1725601.01</v>
      </c>
      <c r="Q16" s="130">
        <f t="shared" si="1"/>
        <v>39012056.76</v>
      </c>
    </row>
    <row r="17" spans="1:17" s="119" customFormat="1" ht="114" customHeight="1">
      <c r="A17" s="112" t="s">
        <v>62</v>
      </c>
      <c r="B17" s="112" t="s">
        <v>96</v>
      </c>
      <c r="C17" s="118" t="s">
        <v>32</v>
      </c>
      <c r="D17" s="113" t="s">
        <v>63</v>
      </c>
      <c r="E17" s="114">
        <f>F17</f>
        <v>10833950</v>
      </c>
      <c r="F17" s="115">
        <f>F18+F19</f>
        <v>10833950</v>
      </c>
      <c r="G17" s="115">
        <f>G18+G19</f>
        <v>7932870</v>
      </c>
      <c r="H17" s="115">
        <f>H18+H19</f>
        <v>416450</v>
      </c>
      <c r="I17" s="115">
        <f>I18+I19</f>
        <v>0</v>
      </c>
      <c r="J17" s="114">
        <f>K17+M17</f>
        <v>102600</v>
      </c>
      <c r="K17" s="115">
        <f aca="true" t="shared" si="3" ref="K17:P17">K18+K19</f>
        <v>62600</v>
      </c>
      <c r="L17" s="115">
        <f t="shared" si="3"/>
        <v>13100</v>
      </c>
      <c r="M17" s="115">
        <f t="shared" si="3"/>
        <v>40000</v>
      </c>
      <c r="N17" s="115">
        <f t="shared" si="3"/>
        <v>0</v>
      </c>
      <c r="O17" s="115">
        <f t="shared" si="3"/>
        <v>0</v>
      </c>
      <c r="P17" s="115">
        <f t="shared" si="3"/>
        <v>62600</v>
      </c>
      <c r="Q17" s="114">
        <f t="shared" si="1"/>
        <v>10936550</v>
      </c>
    </row>
    <row r="18" spans="1:17" s="119" customFormat="1" ht="142.5" customHeight="1">
      <c r="A18" s="112"/>
      <c r="B18" s="112"/>
      <c r="C18" s="118"/>
      <c r="D18" s="197" t="s">
        <v>492</v>
      </c>
      <c r="E18" s="295">
        <f>F18</f>
        <v>10833950</v>
      </c>
      <c r="F18" s="295">
        <v>10833950</v>
      </c>
      <c r="G18" s="295">
        <v>7932870</v>
      </c>
      <c r="H18" s="295">
        <v>416450</v>
      </c>
      <c r="I18" s="295">
        <v>0</v>
      </c>
      <c r="J18" s="295">
        <f>K18+M18</f>
        <v>53100</v>
      </c>
      <c r="K18" s="295">
        <v>13100</v>
      </c>
      <c r="L18" s="295">
        <v>13100</v>
      </c>
      <c r="M18" s="295">
        <v>40000</v>
      </c>
      <c r="N18" s="295">
        <v>0</v>
      </c>
      <c r="O18" s="295">
        <v>0</v>
      </c>
      <c r="P18" s="295">
        <v>13100</v>
      </c>
      <c r="Q18" s="114">
        <f t="shared" si="1"/>
        <v>10887050</v>
      </c>
    </row>
    <row r="19" spans="1:17" s="119" customFormat="1" ht="141.75" customHeight="1">
      <c r="A19" s="112"/>
      <c r="B19" s="112"/>
      <c r="C19" s="118"/>
      <c r="D19" s="197" t="s">
        <v>493</v>
      </c>
      <c r="E19" s="295">
        <f>F19</f>
        <v>0</v>
      </c>
      <c r="F19" s="295">
        <v>0</v>
      </c>
      <c r="G19" s="295">
        <v>0</v>
      </c>
      <c r="H19" s="295">
        <v>0</v>
      </c>
      <c r="I19" s="295">
        <v>0</v>
      </c>
      <c r="J19" s="295">
        <v>49500</v>
      </c>
      <c r="K19" s="295">
        <v>49500</v>
      </c>
      <c r="L19" s="295">
        <v>0</v>
      </c>
      <c r="M19" s="295">
        <v>0</v>
      </c>
      <c r="N19" s="295">
        <v>0</v>
      </c>
      <c r="O19" s="295">
        <v>0</v>
      </c>
      <c r="P19" s="295">
        <v>49500</v>
      </c>
      <c r="Q19" s="114">
        <f t="shared" si="1"/>
        <v>49500</v>
      </c>
    </row>
    <row r="20" spans="1:17" s="119" customFormat="1" ht="31.5">
      <c r="A20" s="112" t="s">
        <v>95</v>
      </c>
      <c r="B20" s="112" t="s">
        <v>73</v>
      </c>
      <c r="C20" s="118" t="s">
        <v>17</v>
      </c>
      <c r="D20" s="113" t="s">
        <v>94</v>
      </c>
      <c r="E20" s="114">
        <f aca="true" t="shared" si="4" ref="E20:E113">F20</f>
        <v>75099.59</v>
      </c>
      <c r="F20" s="115">
        <f>F21+F22</f>
        <v>75099.59</v>
      </c>
      <c r="G20" s="115">
        <v>0</v>
      </c>
      <c r="H20" s="115">
        <v>0</v>
      </c>
      <c r="I20" s="115">
        <v>0</v>
      </c>
      <c r="J20" s="114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4">
        <f t="shared" si="1"/>
        <v>75099.59</v>
      </c>
    </row>
    <row r="21" spans="1:17" s="119" customFormat="1" ht="177" customHeight="1">
      <c r="A21" s="112"/>
      <c r="B21" s="112"/>
      <c r="C21" s="118"/>
      <c r="D21" s="295" t="s">
        <v>463</v>
      </c>
      <c r="E21" s="295">
        <f t="shared" si="4"/>
        <v>35000</v>
      </c>
      <c r="F21" s="295">
        <v>35000</v>
      </c>
      <c r="G21" s="295">
        <v>0</v>
      </c>
      <c r="H21" s="295">
        <v>0</v>
      </c>
      <c r="I21" s="295">
        <v>0</v>
      </c>
      <c r="J21" s="295">
        <v>0</v>
      </c>
      <c r="K21" s="295">
        <v>0</v>
      </c>
      <c r="L21" s="295">
        <v>0</v>
      </c>
      <c r="M21" s="295">
        <v>0</v>
      </c>
      <c r="N21" s="295">
        <v>0</v>
      </c>
      <c r="O21" s="295">
        <v>0</v>
      </c>
      <c r="P21" s="295">
        <v>0</v>
      </c>
      <c r="Q21" s="114">
        <f t="shared" si="1"/>
        <v>35000</v>
      </c>
    </row>
    <row r="22" spans="1:17" s="119" customFormat="1" ht="15.75">
      <c r="A22" s="112"/>
      <c r="B22" s="112"/>
      <c r="C22" s="118"/>
      <c r="D22" s="295" t="s">
        <v>476</v>
      </c>
      <c r="E22" s="295">
        <f t="shared" si="4"/>
        <v>40099.59</v>
      </c>
      <c r="F22" s="295">
        <v>40099.59</v>
      </c>
      <c r="G22" s="295">
        <v>0</v>
      </c>
      <c r="H22" s="295">
        <v>0</v>
      </c>
      <c r="I22" s="295">
        <v>0</v>
      </c>
      <c r="J22" s="295">
        <v>0</v>
      </c>
      <c r="K22" s="295">
        <v>0</v>
      </c>
      <c r="L22" s="295">
        <v>0</v>
      </c>
      <c r="M22" s="295">
        <v>0</v>
      </c>
      <c r="N22" s="295">
        <v>0</v>
      </c>
      <c r="O22" s="295">
        <v>0</v>
      </c>
      <c r="P22" s="295">
        <v>0</v>
      </c>
      <c r="Q22" s="114">
        <f t="shared" si="1"/>
        <v>40099.59</v>
      </c>
    </row>
    <row r="23" spans="1:17" s="119" customFormat="1" ht="15.75">
      <c r="A23" s="133" t="s">
        <v>479</v>
      </c>
      <c r="B23" s="133" t="s">
        <v>480</v>
      </c>
      <c r="C23" s="291" t="s">
        <v>133</v>
      </c>
      <c r="D23" s="292" t="s">
        <v>481</v>
      </c>
      <c r="E23" s="295">
        <f t="shared" si="4"/>
        <v>996300</v>
      </c>
      <c r="F23" s="326">
        <f>F24+F25</f>
        <v>996300</v>
      </c>
      <c r="G23" s="326">
        <v>0</v>
      </c>
      <c r="H23" s="326">
        <v>0</v>
      </c>
      <c r="I23" s="326">
        <v>0</v>
      </c>
      <c r="J23" s="325">
        <v>0</v>
      </c>
      <c r="K23" s="326">
        <v>0</v>
      </c>
      <c r="L23" s="326">
        <v>0</v>
      </c>
      <c r="M23" s="326">
        <v>0</v>
      </c>
      <c r="N23" s="326">
        <v>0</v>
      </c>
      <c r="O23" s="326">
        <v>0</v>
      </c>
      <c r="P23" s="378">
        <v>0</v>
      </c>
      <c r="Q23" s="114">
        <f t="shared" si="1"/>
        <v>996300</v>
      </c>
    </row>
    <row r="24" spans="1:17" s="119" customFormat="1" ht="47.25">
      <c r="A24" s="112"/>
      <c r="B24" s="112"/>
      <c r="C24" s="118"/>
      <c r="D24" s="294" t="s">
        <v>482</v>
      </c>
      <c r="E24" s="295">
        <f t="shared" si="4"/>
        <v>4200</v>
      </c>
      <c r="F24" s="295">
        <v>4200</v>
      </c>
      <c r="G24" s="198">
        <v>0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14">
        <f t="shared" si="1"/>
        <v>4200</v>
      </c>
    </row>
    <row r="25" spans="1:17" s="119" customFormat="1" ht="31.5">
      <c r="A25" s="112"/>
      <c r="B25" s="112"/>
      <c r="C25" s="118"/>
      <c r="D25" s="294" t="s">
        <v>483</v>
      </c>
      <c r="E25" s="295">
        <f t="shared" si="4"/>
        <v>992100</v>
      </c>
      <c r="F25" s="295">
        <v>992100</v>
      </c>
      <c r="G25" s="198">
        <v>0</v>
      </c>
      <c r="H25" s="198">
        <v>0</v>
      </c>
      <c r="I25" s="198">
        <v>0</v>
      </c>
      <c r="J25" s="198">
        <v>0</v>
      </c>
      <c r="K25" s="198">
        <v>0</v>
      </c>
      <c r="L25" s="198">
        <v>0</v>
      </c>
      <c r="M25" s="198">
        <v>0</v>
      </c>
      <c r="N25" s="198">
        <v>0</v>
      </c>
      <c r="O25" s="198">
        <v>0</v>
      </c>
      <c r="P25" s="198">
        <v>0</v>
      </c>
      <c r="Q25" s="114">
        <f t="shared" si="1"/>
        <v>992100</v>
      </c>
    </row>
    <row r="26" spans="1:17" s="119" customFormat="1" ht="31.5">
      <c r="A26" s="237" t="s">
        <v>462</v>
      </c>
      <c r="B26" s="112">
        <v>2010</v>
      </c>
      <c r="C26" s="291" t="s">
        <v>465</v>
      </c>
      <c r="D26" s="292" t="s">
        <v>436</v>
      </c>
      <c r="E26" s="114">
        <f t="shared" si="4"/>
        <v>1411121.42</v>
      </c>
      <c r="F26" s="115">
        <f>F27+F28</f>
        <v>1411121.42</v>
      </c>
      <c r="G26" s="115">
        <v>0</v>
      </c>
      <c r="H26" s="115">
        <v>0</v>
      </c>
      <c r="I26" s="115">
        <v>0</v>
      </c>
      <c r="J26" s="114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4">
        <f t="shared" si="1"/>
        <v>1411121.42</v>
      </c>
    </row>
    <row r="27" spans="1:17" s="119" customFormat="1" ht="78.75">
      <c r="A27" s="237"/>
      <c r="B27" s="112"/>
      <c r="C27" s="291"/>
      <c r="D27" s="294" t="s">
        <v>477</v>
      </c>
      <c r="E27" s="295">
        <f t="shared" si="4"/>
        <v>1385376.89</v>
      </c>
      <c r="F27" s="295">
        <v>1385376.89</v>
      </c>
      <c r="G27" s="295">
        <v>0</v>
      </c>
      <c r="H27" s="295">
        <v>0</v>
      </c>
      <c r="I27" s="295">
        <v>0</v>
      </c>
      <c r="J27" s="295">
        <v>0</v>
      </c>
      <c r="K27" s="295">
        <v>0</v>
      </c>
      <c r="L27" s="295">
        <v>0</v>
      </c>
      <c r="M27" s="295">
        <v>0</v>
      </c>
      <c r="N27" s="295">
        <v>0</v>
      </c>
      <c r="O27" s="295">
        <v>0</v>
      </c>
      <c r="P27" s="295">
        <v>0</v>
      </c>
      <c r="Q27" s="114">
        <f>E27+J27</f>
        <v>1385376.89</v>
      </c>
    </row>
    <row r="28" spans="1:17" s="119" customFormat="1" ht="78.75">
      <c r="A28" s="237"/>
      <c r="B28" s="112"/>
      <c r="C28" s="291"/>
      <c r="D28" s="294" t="s">
        <v>478</v>
      </c>
      <c r="E28" s="295">
        <f t="shared" si="4"/>
        <v>25744.53</v>
      </c>
      <c r="F28" s="295">
        <v>25744.53</v>
      </c>
      <c r="G28" s="295">
        <v>0</v>
      </c>
      <c r="H28" s="295">
        <v>0</v>
      </c>
      <c r="I28" s="295">
        <v>0</v>
      </c>
      <c r="J28" s="295">
        <v>0</v>
      </c>
      <c r="K28" s="295">
        <v>0</v>
      </c>
      <c r="L28" s="295">
        <v>0</v>
      </c>
      <c r="M28" s="295">
        <v>0</v>
      </c>
      <c r="N28" s="295">
        <v>0</v>
      </c>
      <c r="O28" s="295">
        <v>0</v>
      </c>
      <c r="P28" s="295">
        <v>0</v>
      </c>
      <c r="Q28" s="114">
        <f>E28+J28</f>
        <v>25744.53</v>
      </c>
    </row>
    <row r="29" spans="1:17" s="119" customFormat="1" ht="63">
      <c r="A29" s="237" t="s">
        <v>427</v>
      </c>
      <c r="B29" s="237" t="s">
        <v>428</v>
      </c>
      <c r="C29" s="263" t="s">
        <v>429</v>
      </c>
      <c r="D29" s="264" t="s">
        <v>430</v>
      </c>
      <c r="E29" s="114">
        <f t="shared" si="4"/>
        <v>222517.68</v>
      </c>
      <c r="F29" s="115">
        <f aca="true" t="shared" si="5" ref="F29:P29">F30+F31</f>
        <v>222517.68</v>
      </c>
      <c r="G29" s="115">
        <f t="shared" si="5"/>
        <v>0</v>
      </c>
      <c r="H29" s="115">
        <f t="shared" si="5"/>
        <v>0</v>
      </c>
      <c r="I29" s="115">
        <f t="shared" si="5"/>
        <v>0</v>
      </c>
      <c r="J29" s="114">
        <f t="shared" si="5"/>
        <v>0</v>
      </c>
      <c r="K29" s="115">
        <f t="shared" si="5"/>
        <v>0</v>
      </c>
      <c r="L29" s="115">
        <f t="shared" si="5"/>
        <v>0</v>
      </c>
      <c r="M29" s="115">
        <f t="shared" si="5"/>
        <v>0</v>
      </c>
      <c r="N29" s="115">
        <f t="shared" si="5"/>
        <v>0</v>
      </c>
      <c r="O29" s="115">
        <f t="shared" si="5"/>
        <v>0</v>
      </c>
      <c r="P29" s="115">
        <f t="shared" si="5"/>
        <v>0</v>
      </c>
      <c r="Q29" s="114">
        <f t="shared" si="1"/>
        <v>222517.68</v>
      </c>
    </row>
    <row r="30" spans="1:17" s="119" customFormat="1" ht="94.5">
      <c r="A30" s="237"/>
      <c r="B30" s="237"/>
      <c r="C30" s="263"/>
      <c r="D30" s="367" t="s">
        <v>458</v>
      </c>
      <c r="E30" s="295">
        <f>F30</f>
        <v>202517.68</v>
      </c>
      <c r="F30" s="295">
        <v>202517.68</v>
      </c>
      <c r="G30" s="295">
        <v>0</v>
      </c>
      <c r="H30" s="295">
        <v>0</v>
      </c>
      <c r="I30" s="295">
        <v>0</v>
      </c>
      <c r="J30" s="295">
        <v>0</v>
      </c>
      <c r="K30" s="295">
        <v>0</v>
      </c>
      <c r="L30" s="295">
        <v>0</v>
      </c>
      <c r="M30" s="295">
        <v>0</v>
      </c>
      <c r="N30" s="295">
        <v>0</v>
      </c>
      <c r="O30" s="295">
        <v>0</v>
      </c>
      <c r="P30" s="295">
        <v>0</v>
      </c>
      <c r="Q30" s="114">
        <f t="shared" si="1"/>
        <v>202517.68</v>
      </c>
    </row>
    <row r="31" spans="1:17" s="119" customFormat="1" ht="94.5">
      <c r="A31" s="237"/>
      <c r="B31" s="237"/>
      <c r="C31" s="263"/>
      <c r="D31" s="367" t="s">
        <v>459</v>
      </c>
      <c r="E31" s="295">
        <f>F31</f>
        <v>20000</v>
      </c>
      <c r="F31" s="295">
        <v>20000</v>
      </c>
      <c r="G31" s="295">
        <v>0</v>
      </c>
      <c r="H31" s="295">
        <v>0</v>
      </c>
      <c r="I31" s="295">
        <v>0</v>
      </c>
      <c r="J31" s="295">
        <v>0</v>
      </c>
      <c r="K31" s="295">
        <v>0</v>
      </c>
      <c r="L31" s="295">
        <v>0</v>
      </c>
      <c r="M31" s="295">
        <v>0</v>
      </c>
      <c r="N31" s="295">
        <v>0</v>
      </c>
      <c r="O31" s="295">
        <v>0</v>
      </c>
      <c r="P31" s="295">
        <v>0</v>
      </c>
      <c r="Q31" s="114">
        <f t="shared" si="1"/>
        <v>20000</v>
      </c>
    </row>
    <row r="32" spans="1:17" s="119" customFormat="1" ht="54" customHeight="1">
      <c r="A32" s="133" t="s">
        <v>396</v>
      </c>
      <c r="B32" s="133" t="s">
        <v>397</v>
      </c>
      <c r="C32" s="291" t="s">
        <v>398</v>
      </c>
      <c r="D32" s="292" t="s">
        <v>399</v>
      </c>
      <c r="E32" s="114">
        <f t="shared" si="4"/>
        <v>379422.54</v>
      </c>
      <c r="F32" s="115">
        <f>F33+F34+F35</f>
        <v>379422.54</v>
      </c>
      <c r="G32" s="115">
        <v>0</v>
      </c>
      <c r="H32" s="115">
        <v>0</v>
      </c>
      <c r="I32" s="115">
        <v>0</v>
      </c>
      <c r="J32" s="114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4">
        <f t="shared" si="1"/>
        <v>379422.54</v>
      </c>
    </row>
    <row r="33" spans="1:17" s="119" customFormat="1" ht="78.75">
      <c r="A33" s="133"/>
      <c r="B33" s="133"/>
      <c r="C33" s="291"/>
      <c r="D33" s="293" t="s">
        <v>403</v>
      </c>
      <c r="E33" s="295">
        <f t="shared" si="4"/>
        <v>158498.44</v>
      </c>
      <c r="F33" s="295">
        <v>158498.44</v>
      </c>
      <c r="G33" s="295">
        <v>0</v>
      </c>
      <c r="H33" s="295">
        <v>0</v>
      </c>
      <c r="I33" s="295">
        <v>0</v>
      </c>
      <c r="J33" s="295">
        <v>0</v>
      </c>
      <c r="K33" s="295">
        <v>0</v>
      </c>
      <c r="L33" s="295">
        <v>0</v>
      </c>
      <c r="M33" s="295">
        <v>0</v>
      </c>
      <c r="N33" s="295">
        <v>0</v>
      </c>
      <c r="O33" s="295">
        <v>0</v>
      </c>
      <c r="P33" s="295">
        <v>0</v>
      </c>
      <c r="Q33" s="114">
        <f t="shared" si="1"/>
        <v>158498.44</v>
      </c>
    </row>
    <row r="34" spans="1:17" s="119" customFormat="1" ht="110.25">
      <c r="A34" s="133"/>
      <c r="B34" s="133"/>
      <c r="C34" s="291"/>
      <c r="D34" s="294" t="s">
        <v>404</v>
      </c>
      <c r="E34" s="295">
        <f t="shared" si="4"/>
        <v>215100</v>
      </c>
      <c r="F34" s="295">
        <v>215100</v>
      </c>
      <c r="G34" s="295">
        <v>0</v>
      </c>
      <c r="H34" s="295">
        <v>0</v>
      </c>
      <c r="I34" s="295">
        <v>0</v>
      </c>
      <c r="J34" s="295">
        <v>0</v>
      </c>
      <c r="K34" s="295">
        <v>0</v>
      </c>
      <c r="L34" s="295">
        <v>0</v>
      </c>
      <c r="M34" s="295">
        <v>0</v>
      </c>
      <c r="N34" s="295">
        <v>0</v>
      </c>
      <c r="O34" s="295">
        <v>0</v>
      </c>
      <c r="P34" s="295">
        <v>0</v>
      </c>
      <c r="Q34" s="114">
        <f t="shared" si="1"/>
        <v>215100</v>
      </c>
    </row>
    <row r="35" spans="1:17" s="119" customFormat="1" ht="97.5" customHeight="1">
      <c r="A35" s="133"/>
      <c r="B35" s="133"/>
      <c r="C35" s="291"/>
      <c r="D35" s="294" t="s">
        <v>431</v>
      </c>
      <c r="E35" s="295">
        <f t="shared" si="4"/>
        <v>5824.1</v>
      </c>
      <c r="F35" s="295">
        <v>5824.1</v>
      </c>
      <c r="G35" s="295">
        <v>0</v>
      </c>
      <c r="H35" s="295">
        <v>0</v>
      </c>
      <c r="I35" s="295">
        <v>0</v>
      </c>
      <c r="J35" s="295">
        <v>0</v>
      </c>
      <c r="K35" s="295">
        <v>0</v>
      </c>
      <c r="L35" s="295">
        <v>0</v>
      </c>
      <c r="M35" s="295">
        <v>0</v>
      </c>
      <c r="N35" s="295">
        <v>0</v>
      </c>
      <c r="O35" s="295">
        <v>0</v>
      </c>
      <c r="P35" s="295">
        <v>0</v>
      </c>
      <c r="Q35" s="114">
        <f t="shared" si="1"/>
        <v>5824.1</v>
      </c>
    </row>
    <row r="36" spans="1:17" s="119" customFormat="1" ht="30" customHeight="1">
      <c r="A36" s="133" t="s">
        <v>467</v>
      </c>
      <c r="B36" s="133" t="s">
        <v>468</v>
      </c>
      <c r="C36" s="291" t="s">
        <v>398</v>
      </c>
      <c r="D36" s="292" t="s">
        <v>469</v>
      </c>
      <c r="E36" s="114">
        <f t="shared" si="4"/>
        <v>15343.5</v>
      </c>
      <c r="F36" s="162">
        <f>F37+F38</f>
        <v>15343.5</v>
      </c>
      <c r="G36" s="162">
        <f>G37+G38</f>
        <v>0</v>
      </c>
      <c r="H36" s="162">
        <f>H37+H38</f>
        <v>0</v>
      </c>
      <c r="I36" s="162">
        <f>I37+I38</f>
        <v>0</v>
      </c>
      <c r="J36" s="114">
        <v>0</v>
      </c>
      <c r="K36" s="162">
        <f aca="true" t="shared" si="6" ref="K36:P36">K37+K38</f>
        <v>0</v>
      </c>
      <c r="L36" s="162">
        <f t="shared" si="6"/>
        <v>0</v>
      </c>
      <c r="M36" s="162">
        <f t="shared" si="6"/>
        <v>0</v>
      </c>
      <c r="N36" s="162">
        <f t="shared" si="6"/>
        <v>0</v>
      </c>
      <c r="O36" s="162">
        <f t="shared" si="6"/>
        <v>0</v>
      </c>
      <c r="P36" s="162">
        <f t="shared" si="6"/>
        <v>0</v>
      </c>
      <c r="Q36" s="114">
        <f t="shared" si="1"/>
        <v>15343.5</v>
      </c>
    </row>
    <row r="37" spans="1:17" s="119" customFormat="1" ht="63" customHeight="1">
      <c r="A37" s="133"/>
      <c r="B37" s="133"/>
      <c r="C37" s="291"/>
      <c r="D37" s="294" t="s">
        <v>488</v>
      </c>
      <c r="E37" s="295">
        <f>F37</f>
        <v>13003.5</v>
      </c>
      <c r="F37" s="295">
        <v>13003.5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v>0</v>
      </c>
      <c r="M37" s="295">
        <v>0</v>
      </c>
      <c r="N37" s="295">
        <v>0</v>
      </c>
      <c r="O37" s="295">
        <v>0</v>
      </c>
      <c r="P37" s="295">
        <v>0</v>
      </c>
      <c r="Q37" s="114">
        <f t="shared" si="1"/>
        <v>13003.5</v>
      </c>
    </row>
    <row r="38" spans="1:17" s="119" customFormat="1" ht="60.75" customHeight="1">
      <c r="A38" s="133"/>
      <c r="B38" s="133"/>
      <c r="C38" s="291"/>
      <c r="D38" s="294" t="s">
        <v>489</v>
      </c>
      <c r="E38" s="295">
        <f>F38</f>
        <v>2340</v>
      </c>
      <c r="F38" s="295">
        <v>2340</v>
      </c>
      <c r="G38" s="295">
        <v>0</v>
      </c>
      <c r="H38" s="295">
        <v>0</v>
      </c>
      <c r="I38" s="295">
        <v>0</v>
      </c>
      <c r="J38" s="295">
        <v>0</v>
      </c>
      <c r="K38" s="295">
        <v>0</v>
      </c>
      <c r="L38" s="295">
        <v>0</v>
      </c>
      <c r="M38" s="295">
        <v>0</v>
      </c>
      <c r="N38" s="295">
        <v>0</v>
      </c>
      <c r="O38" s="295">
        <v>0</v>
      </c>
      <c r="P38" s="295">
        <v>0</v>
      </c>
      <c r="Q38" s="114">
        <f t="shared" si="1"/>
        <v>2340</v>
      </c>
    </row>
    <row r="39" spans="1:17" s="119" customFormat="1" ht="93" customHeight="1">
      <c r="A39" s="133" t="s">
        <v>418</v>
      </c>
      <c r="B39" s="133" t="s">
        <v>419</v>
      </c>
      <c r="C39" s="291" t="s">
        <v>151</v>
      </c>
      <c r="D39" s="292" t="s">
        <v>420</v>
      </c>
      <c r="E39" s="114">
        <f t="shared" si="4"/>
        <v>3279952.81</v>
      </c>
      <c r="F39" s="340">
        <f aca="true" t="shared" si="7" ref="F39:P39">F40+F41</f>
        <v>3279952.81</v>
      </c>
      <c r="G39" s="340">
        <f t="shared" si="7"/>
        <v>2462894.75</v>
      </c>
      <c r="H39" s="340">
        <f t="shared" si="7"/>
        <v>185174.88</v>
      </c>
      <c r="I39" s="340">
        <f t="shared" si="7"/>
        <v>0</v>
      </c>
      <c r="J39" s="325">
        <f t="shared" si="7"/>
        <v>0</v>
      </c>
      <c r="K39" s="326">
        <f t="shared" si="7"/>
        <v>0</v>
      </c>
      <c r="L39" s="326">
        <f t="shared" si="7"/>
        <v>0</v>
      </c>
      <c r="M39" s="326">
        <f t="shared" si="7"/>
        <v>0</v>
      </c>
      <c r="N39" s="326">
        <f t="shared" si="7"/>
        <v>0</v>
      </c>
      <c r="O39" s="326">
        <f t="shared" si="7"/>
        <v>0</v>
      </c>
      <c r="P39" s="326">
        <f t="shared" si="7"/>
        <v>0</v>
      </c>
      <c r="Q39" s="114">
        <f t="shared" si="1"/>
        <v>3279952.81</v>
      </c>
    </row>
    <row r="40" spans="1:17" s="119" customFormat="1" ht="111.75" customHeight="1">
      <c r="A40" s="133"/>
      <c r="B40" s="133"/>
      <c r="C40" s="291"/>
      <c r="D40" s="294" t="s">
        <v>460</v>
      </c>
      <c r="E40" s="295">
        <f>F40</f>
        <v>3262452.81</v>
      </c>
      <c r="F40" s="293">
        <v>3262452.81</v>
      </c>
      <c r="G40" s="293">
        <v>2448549.75</v>
      </c>
      <c r="H40" s="293">
        <v>185174.88</v>
      </c>
      <c r="I40" s="293">
        <v>0</v>
      </c>
      <c r="J40" s="293">
        <v>0</v>
      </c>
      <c r="K40" s="293">
        <v>0</v>
      </c>
      <c r="L40" s="293">
        <v>0</v>
      </c>
      <c r="M40" s="293">
        <v>0</v>
      </c>
      <c r="N40" s="293">
        <v>0</v>
      </c>
      <c r="O40" s="293">
        <v>0</v>
      </c>
      <c r="P40" s="295">
        <v>0</v>
      </c>
      <c r="Q40" s="114">
        <f t="shared" si="1"/>
        <v>3262452.81</v>
      </c>
    </row>
    <row r="41" spans="1:17" s="119" customFormat="1" ht="108" customHeight="1">
      <c r="A41" s="133"/>
      <c r="B41" s="133"/>
      <c r="C41" s="291"/>
      <c r="D41" s="294" t="s">
        <v>461</v>
      </c>
      <c r="E41" s="295">
        <f>F41</f>
        <v>17500</v>
      </c>
      <c r="F41" s="293">
        <v>17500</v>
      </c>
      <c r="G41" s="293">
        <v>14345</v>
      </c>
      <c r="H41" s="293">
        <v>0</v>
      </c>
      <c r="I41" s="293">
        <v>0</v>
      </c>
      <c r="J41" s="293">
        <v>0</v>
      </c>
      <c r="K41" s="293">
        <v>0</v>
      </c>
      <c r="L41" s="293">
        <v>0</v>
      </c>
      <c r="M41" s="293">
        <v>0</v>
      </c>
      <c r="N41" s="293">
        <v>0</v>
      </c>
      <c r="O41" s="293">
        <v>0</v>
      </c>
      <c r="P41" s="295">
        <v>0</v>
      </c>
      <c r="Q41" s="114">
        <f t="shared" si="1"/>
        <v>17500</v>
      </c>
    </row>
    <row r="42" spans="1:17" s="119" customFormat="1" ht="54.75" customHeight="1">
      <c r="A42" s="112" t="s">
        <v>207</v>
      </c>
      <c r="B42" s="112" t="s">
        <v>208</v>
      </c>
      <c r="C42" s="118" t="s">
        <v>209</v>
      </c>
      <c r="D42" s="113" t="s">
        <v>210</v>
      </c>
      <c r="E42" s="114">
        <f t="shared" si="4"/>
        <v>465100</v>
      </c>
      <c r="F42" s="115">
        <v>465100</v>
      </c>
      <c r="G42" s="115">
        <v>355000</v>
      </c>
      <c r="H42" s="115">
        <v>9500</v>
      </c>
      <c r="I42" s="115">
        <v>0</v>
      </c>
      <c r="J42" s="114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4">
        <f t="shared" si="1"/>
        <v>465100</v>
      </c>
    </row>
    <row r="43" spans="1:17" s="119" customFormat="1" ht="31.5">
      <c r="A43" s="112" t="s">
        <v>168</v>
      </c>
      <c r="B43" s="112" t="s">
        <v>167</v>
      </c>
      <c r="C43" s="118" t="s">
        <v>166</v>
      </c>
      <c r="D43" s="113" t="s">
        <v>165</v>
      </c>
      <c r="E43" s="114">
        <f t="shared" si="4"/>
        <v>355400</v>
      </c>
      <c r="F43" s="115">
        <v>355400</v>
      </c>
      <c r="G43" s="115">
        <v>291200</v>
      </c>
      <c r="H43" s="115">
        <v>0</v>
      </c>
      <c r="I43" s="115">
        <v>0</v>
      </c>
      <c r="J43" s="114"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14">
        <f t="shared" si="1"/>
        <v>355400</v>
      </c>
    </row>
    <row r="44" spans="1:17" s="119" customFormat="1" ht="51.75" customHeight="1">
      <c r="A44" s="112" t="s">
        <v>111</v>
      </c>
      <c r="B44" s="112" t="s">
        <v>211</v>
      </c>
      <c r="C44" s="118" t="s">
        <v>15</v>
      </c>
      <c r="D44" s="113" t="s">
        <v>118</v>
      </c>
      <c r="E44" s="114">
        <f t="shared" si="4"/>
        <v>160000</v>
      </c>
      <c r="F44" s="115">
        <v>160000</v>
      </c>
      <c r="G44" s="115">
        <f>G45+G46</f>
        <v>0</v>
      </c>
      <c r="H44" s="115">
        <f>H45+H46</f>
        <v>0</v>
      </c>
      <c r="I44" s="115">
        <f>I45+I46</f>
        <v>0</v>
      </c>
      <c r="J44" s="114"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4">
        <f t="shared" si="1"/>
        <v>160000</v>
      </c>
    </row>
    <row r="45" spans="1:17" s="119" customFormat="1" ht="65.25" customHeight="1" hidden="1">
      <c r="A45" s="112"/>
      <c r="B45" s="112"/>
      <c r="C45" s="118"/>
      <c r="D45" s="197" t="s">
        <v>296</v>
      </c>
      <c r="E45" s="198">
        <f t="shared" si="4"/>
        <v>152000</v>
      </c>
      <c r="F45" s="198">
        <v>152000</v>
      </c>
      <c r="G45" s="198">
        <v>0</v>
      </c>
      <c r="H45" s="198">
        <v>0</v>
      </c>
      <c r="I45" s="198">
        <v>0</v>
      </c>
      <c r="J45" s="198">
        <v>0</v>
      </c>
      <c r="K45" s="198">
        <v>0</v>
      </c>
      <c r="L45" s="198">
        <v>0</v>
      </c>
      <c r="M45" s="198">
        <v>0</v>
      </c>
      <c r="N45" s="198">
        <v>0</v>
      </c>
      <c r="O45" s="198">
        <v>0</v>
      </c>
      <c r="P45" s="198">
        <v>0</v>
      </c>
      <c r="Q45" s="114">
        <f t="shared" si="1"/>
        <v>152000</v>
      </c>
    </row>
    <row r="46" spans="1:17" s="119" customFormat="1" ht="66.75" customHeight="1" hidden="1">
      <c r="A46" s="112"/>
      <c r="B46" s="112"/>
      <c r="C46" s="118"/>
      <c r="D46" s="197" t="s">
        <v>297</v>
      </c>
      <c r="E46" s="198">
        <f t="shared" si="4"/>
        <v>8000</v>
      </c>
      <c r="F46" s="198">
        <v>8000</v>
      </c>
      <c r="G46" s="198">
        <v>0</v>
      </c>
      <c r="H46" s="198">
        <v>0</v>
      </c>
      <c r="I46" s="198">
        <v>0</v>
      </c>
      <c r="J46" s="198">
        <v>0</v>
      </c>
      <c r="K46" s="198">
        <v>0</v>
      </c>
      <c r="L46" s="198">
        <v>0</v>
      </c>
      <c r="M46" s="198">
        <v>0</v>
      </c>
      <c r="N46" s="198">
        <v>0</v>
      </c>
      <c r="O46" s="198">
        <v>0</v>
      </c>
      <c r="P46" s="198">
        <v>0</v>
      </c>
      <c r="Q46" s="114">
        <f t="shared" si="1"/>
        <v>8000</v>
      </c>
    </row>
    <row r="47" spans="1:17" s="119" customFormat="1" ht="30.75" customHeight="1">
      <c r="A47" s="112" t="s">
        <v>212</v>
      </c>
      <c r="B47" s="112" t="s">
        <v>213</v>
      </c>
      <c r="C47" s="118" t="s">
        <v>121</v>
      </c>
      <c r="D47" s="113" t="s">
        <v>214</v>
      </c>
      <c r="E47" s="114">
        <f t="shared" si="4"/>
        <v>25000</v>
      </c>
      <c r="F47" s="115">
        <v>25000</v>
      </c>
      <c r="G47" s="115">
        <v>0</v>
      </c>
      <c r="H47" s="115">
        <v>0</v>
      </c>
      <c r="I47" s="115">
        <v>0</v>
      </c>
      <c r="J47" s="114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4">
        <f t="shared" si="1"/>
        <v>25000</v>
      </c>
    </row>
    <row r="48" spans="1:17" s="119" customFormat="1" ht="49.5" customHeight="1">
      <c r="A48" s="112" t="s">
        <v>215</v>
      </c>
      <c r="B48" s="112" t="s">
        <v>216</v>
      </c>
      <c r="C48" s="118" t="s">
        <v>83</v>
      </c>
      <c r="D48" s="113" t="s">
        <v>217</v>
      </c>
      <c r="E48" s="114">
        <f t="shared" si="4"/>
        <v>0</v>
      </c>
      <c r="F48" s="115">
        <v>0</v>
      </c>
      <c r="G48" s="115">
        <v>0</v>
      </c>
      <c r="H48" s="115">
        <v>0</v>
      </c>
      <c r="I48" s="115">
        <v>0</v>
      </c>
      <c r="J48" s="114">
        <v>302250</v>
      </c>
      <c r="K48" s="115">
        <v>0</v>
      </c>
      <c r="L48" s="115">
        <v>0</v>
      </c>
      <c r="M48" s="115">
        <v>302250</v>
      </c>
      <c r="N48" s="115">
        <v>106300</v>
      </c>
      <c r="O48" s="115">
        <v>162550</v>
      </c>
      <c r="P48" s="115">
        <v>0</v>
      </c>
      <c r="Q48" s="114">
        <f t="shared" si="1"/>
        <v>302250</v>
      </c>
    </row>
    <row r="49" spans="1:17" s="119" customFormat="1" ht="78.75" customHeight="1">
      <c r="A49" s="112" t="s">
        <v>238</v>
      </c>
      <c r="B49" s="112" t="s">
        <v>237</v>
      </c>
      <c r="C49" s="118" t="s">
        <v>83</v>
      </c>
      <c r="D49" s="113" t="s">
        <v>236</v>
      </c>
      <c r="E49" s="114">
        <f t="shared" si="4"/>
        <v>0</v>
      </c>
      <c r="F49" s="115">
        <v>0</v>
      </c>
      <c r="G49" s="115">
        <v>0</v>
      </c>
      <c r="H49" s="115">
        <v>0</v>
      </c>
      <c r="I49" s="115">
        <v>995106.57</v>
      </c>
      <c r="J49" s="114">
        <v>0</v>
      </c>
      <c r="K49" s="115">
        <v>0</v>
      </c>
      <c r="L49" s="115">
        <v>0</v>
      </c>
      <c r="M49" s="115">
        <v>0</v>
      </c>
      <c r="N49" s="115">
        <v>0</v>
      </c>
      <c r="O49" s="115">
        <v>0</v>
      </c>
      <c r="P49" s="115">
        <v>0</v>
      </c>
      <c r="Q49" s="114">
        <f t="shared" si="1"/>
        <v>0</v>
      </c>
    </row>
    <row r="50" spans="1:17" s="119" customFormat="1" ht="31.5">
      <c r="A50" s="112" t="s">
        <v>85</v>
      </c>
      <c r="B50" s="112" t="s">
        <v>84</v>
      </c>
      <c r="C50" s="118" t="s">
        <v>83</v>
      </c>
      <c r="D50" s="113" t="s">
        <v>82</v>
      </c>
      <c r="E50" s="114">
        <f t="shared" si="4"/>
        <v>3434000</v>
      </c>
      <c r="F50" s="115">
        <v>3434000</v>
      </c>
      <c r="G50" s="115">
        <v>1272000</v>
      </c>
      <c r="H50" s="115">
        <v>567500</v>
      </c>
      <c r="I50" s="115">
        <v>0</v>
      </c>
      <c r="J50" s="114">
        <v>0</v>
      </c>
      <c r="K50" s="115">
        <v>0</v>
      </c>
      <c r="L50" s="115">
        <v>0</v>
      </c>
      <c r="M50" s="115">
        <v>0</v>
      </c>
      <c r="N50" s="115">
        <v>0</v>
      </c>
      <c r="O50" s="115">
        <v>0</v>
      </c>
      <c r="P50" s="115">
        <v>0</v>
      </c>
      <c r="Q50" s="114">
        <f t="shared" si="1"/>
        <v>3434000</v>
      </c>
    </row>
    <row r="51" spans="1:17" s="119" customFormat="1" ht="141.75">
      <c r="A51" s="133" t="s">
        <v>484</v>
      </c>
      <c r="B51" s="133" t="s">
        <v>485</v>
      </c>
      <c r="C51" s="291" t="s">
        <v>486</v>
      </c>
      <c r="D51" s="292" t="s">
        <v>487</v>
      </c>
      <c r="E51" s="114">
        <f t="shared" si="4"/>
        <v>0</v>
      </c>
      <c r="F51" s="115">
        <v>0</v>
      </c>
      <c r="G51" s="115">
        <v>0</v>
      </c>
      <c r="H51" s="115">
        <v>0</v>
      </c>
      <c r="I51" s="115">
        <v>0</v>
      </c>
      <c r="J51" s="114">
        <v>402225</v>
      </c>
      <c r="K51" s="115">
        <v>402225</v>
      </c>
      <c r="L51" s="115">
        <v>402225</v>
      </c>
      <c r="M51" s="115">
        <v>0</v>
      </c>
      <c r="N51" s="115">
        <v>0</v>
      </c>
      <c r="O51" s="115">
        <v>0</v>
      </c>
      <c r="P51" s="115">
        <v>402225</v>
      </c>
      <c r="Q51" s="114">
        <f t="shared" si="1"/>
        <v>402225</v>
      </c>
    </row>
    <row r="52" spans="1:17" s="119" customFormat="1" ht="32.25" customHeight="1">
      <c r="A52" s="262" t="s">
        <v>362</v>
      </c>
      <c r="B52" s="237" t="s">
        <v>363</v>
      </c>
      <c r="C52" s="263" t="s">
        <v>364</v>
      </c>
      <c r="D52" s="264" t="s">
        <v>365</v>
      </c>
      <c r="E52" s="114">
        <f t="shared" si="4"/>
        <v>0</v>
      </c>
      <c r="F52" s="115">
        <v>0</v>
      </c>
      <c r="G52" s="115">
        <v>0</v>
      </c>
      <c r="H52" s="115">
        <v>0</v>
      </c>
      <c r="I52" s="115">
        <v>0</v>
      </c>
      <c r="J52" s="114">
        <v>45582.2</v>
      </c>
      <c r="K52" s="115">
        <v>0</v>
      </c>
      <c r="L52" s="115">
        <v>0</v>
      </c>
      <c r="M52" s="115">
        <v>45582.2</v>
      </c>
      <c r="N52" s="115">
        <v>0</v>
      </c>
      <c r="O52" s="115">
        <v>0</v>
      </c>
      <c r="P52" s="115">
        <v>0</v>
      </c>
      <c r="Q52" s="114">
        <f t="shared" si="1"/>
        <v>45582.2</v>
      </c>
    </row>
    <row r="53" spans="1:17" s="119" customFormat="1" ht="35.25" customHeight="1">
      <c r="A53" s="237" t="s">
        <v>366</v>
      </c>
      <c r="B53" s="237" t="s">
        <v>367</v>
      </c>
      <c r="C53" s="263" t="s">
        <v>233</v>
      </c>
      <c r="D53" s="264" t="s">
        <v>368</v>
      </c>
      <c r="E53" s="114">
        <f t="shared" si="4"/>
        <v>0</v>
      </c>
      <c r="F53" s="115">
        <v>0</v>
      </c>
      <c r="G53" s="115">
        <v>0</v>
      </c>
      <c r="H53" s="115">
        <v>0</v>
      </c>
      <c r="I53" s="115">
        <v>0</v>
      </c>
      <c r="J53" s="114">
        <f>J54+J55</f>
        <v>197123.28</v>
      </c>
      <c r="K53" s="162">
        <f aca="true" t="shared" si="8" ref="K53:P53">K54+K55</f>
        <v>197123.28</v>
      </c>
      <c r="L53" s="162">
        <f t="shared" si="8"/>
        <v>0</v>
      </c>
      <c r="M53" s="162">
        <f t="shared" si="8"/>
        <v>0</v>
      </c>
      <c r="N53" s="162">
        <f t="shared" si="8"/>
        <v>0</v>
      </c>
      <c r="O53" s="162">
        <f t="shared" si="8"/>
        <v>0</v>
      </c>
      <c r="P53" s="162">
        <f t="shared" si="8"/>
        <v>197123.28</v>
      </c>
      <c r="Q53" s="114">
        <f t="shared" si="1"/>
        <v>197123.28</v>
      </c>
    </row>
    <row r="54" spans="1:17" s="119" customFormat="1" ht="66" customHeight="1">
      <c r="A54" s="237"/>
      <c r="B54" s="237"/>
      <c r="C54" s="263"/>
      <c r="D54" s="367" t="s">
        <v>457</v>
      </c>
      <c r="E54" s="295">
        <f>F54</f>
        <v>0</v>
      </c>
      <c r="F54" s="295">
        <v>0</v>
      </c>
      <c r="G54" s="295">
        <v>0</v>
      </c>
      <c r="H54" s="295">
        <v>0</v>
      </c>
      <c r="I54" s="295">
        <v>0</v>
      </c>
      <c r="J54" s="295">
        <v>72172</v>
      </c>
      <c r="K54" s="295">
        <v>72172</v>
      </c>
      <c r="L54" s="295">
        <v>0</v>
      </c>
      <c r="M54" s="295">
        <v>0</v>
      </c>
      <c r="N54" s="295">
        <v>0</v>
      </c>
      <c r="O54" s="295">
        <v>0</v>
      </c>
      <c r="P54" s="295">
        <v>72172</v>
      </c>
      <c r="Q54" s="114">
        <f t="shared" si="1"/>
        <v>72172</v>
      </c>
    </row>
    <row r="55" spans="1:17" s="119" customFormat="1" ht="66.75" customHeight="1">
      <c r="A55" s="237"/>
      <c r="B55" s="237"/>
      <c r="C55" s="263"/>
      <c r="D55" s="367" t="s">
        <v>456</v>
      </c>
      <c r="E55" s="295">
        <f>F55</f>
        <v>0</v>
      </c>
      <c r="F55" s="295">
        <v>0</v>
      </c>
      <c r="G55" s="295">
        <v>0</v>
      </c>
      <c r="H55" s="295">
        <v>0</v>
      </c>
      <c r="I55" s="295">
        <v>0</v>
      </c>
      <c r="J55" s="295">
        <v>124951.28</v>
      </c>
      <c r="K55" s="295">
        <v>124951.28</v>
      </c>
      <c r="L55" s="295">
        <v>0</v>
      </c>
      <c r="M55" s="295">
        <v>0</v>
      </c>
      <c r="N55" s="295">
        <v>0</v>
      </c>
      <c r="O55" s="295">
        <v>0</v>
      </c>
      <c r="P55" s="295">
        <v>124951.28</v>
      </c>
      <c r="Q55" s="114">
        <f t="shared" si="1"/>
        <v>124951.28</v>
      </c>
    </row>
    <row r="56" spans="1:17" s="119" customFormat="1" ht="35.25" customHeight="1">
      <c r="A56" s="133" t="s">
        <v>324</v>
      </c>
      <c r="B56" s="133">
        <v>7330</v>
      </c>
      <c r="C56" s="118" t="s">
        <v>233</v>
      </c>
      <c r="D56" s="160" t="s">
        <v>329</v>
      </c>
      <c r="E56" s="114">
        <f t="shared" si="4"/>
        <v>0</v>
      </c>
      <c r="F56" s="115">
        <v>0</v>
      </c>
      <c r="G56" s="115">
        <v>0</v>
      </c>
      <c r="H56" s="115">
        <v>0</v>
      </c>
      <c r="I56" s="115">
        <v>0</v>
      </c>
      <c r="J56" s="114">
        <v>164640</v>
      </c>
      <c r="K56" s="115">
        <v>164640</v>
      </c>
      <c r="L56" s="115">
        <v>0</v>
      </c>
      <c r="M56" s="115">
        <v>0</v>
      </c>
      <c r="N56" s="115">
        <v>0</v>
      </c>
      <c r="O56" s="115">
        <v>0</v>
      </c>
      <c r="P56" s="115">
        <v>164640</v>
      </c>
      <c r="Q56" s="114">
        <f t="shared" si="1"/>
        <v>164640</v>
      </c>
    </row>
    <row r="57" spans="1:17" s="119" customFormat="1" ht="50.25" customHeight="1">
      <c r="A57" s="112" t="s">
        <v>235</v>
      </c>
      <c r="B57" s="112" t="s">
        <v>234</v>
      </c>
      <c r="C57" s="118" t="s">
        <v>233</v>
      </c>
      <c r="D57" s="113" t="s">
        <v>232</v>
      </c>
      <c r="E57" s="114">
        <f t="shared" si="4"/>
        <v>0</v>
      </c>
      <c r="F57" s="115">
        <v>0</v>
      </c>
      <c r="G57" s="115">
        <v>0</v>
      </c>
      <c r="H57" s="115">
        <v>0</v>
      </c>
      <c r="I57" s="115">
        <v>0</v>
      </c>
      <c r="J57" s="114">
        <v>271000</v>
      </c>
      <c r="K57" s="115">
        <v>271000</v>
      </c>
      <c r="L57" s="115">
        <v>105000</v>
      </c>
      <c r="M57" s="115">
        <v>0</v>
      </c>
      <c r="N57" s="115">
        <v>0</v>
      </c>
      <c r="O57" s="115">
        <v>0</v>
      </c>
      <c r="P57" s="115">
        <v>271000</v>
      </c>
      <c r="Q57" s="114">
        <f t="shared" si="1"/>
        <v>271000</v>
      </c>
    </row>
    <row r="58" spans="1:17" s="119" customFormat="1" ht="69" customHeight="1" hidden="1">
      <c r="A58" s="112" t="s">
        <v>253</v>
      </c>
      <c r="B58" s="112">
        <v>7362</v>
      </c>
      <c r="C58" s="118" t="s">
        <v>162</v>
      </c>
      <c r="D58" s="163" t="s">
        <v>254</v>
      </c>
      <c r="E58" s="114">
        <f t="shared" si="4"/>
        <v>0</v>
      </c>
      <c r="F58" s="115">
        <f aca="true" t="shared" si="9" ref="F58:P58">F59+F60</f>
        <v>0</v>
      </c>
      <c r="G58" s="115">
        <f t="shared" si="9"/>
        <v>0</v>
      </c>
      <c r="H58" s="115">
        <f t="shared" si="9"/>
        <v>0</v>
      </c>
      <c r="I58" s="115">
        <f t="shared" si="9"/>
        <v>0</v>
      </c>
      <c r="J58" s="114">
        <f t="shared" si="9"/>
        <v>0</v>
      </c>
      <c r="K58" s="115">
        <f t="shared" si="9"/>
        <v>0</v>
      </c>
      <c r="L58" s="115">
        <f t="shared" si="9"/>
        <v>0</v>
      </c>
      <c r="M58" s="115">
        <f t="shared" si="9"/>
        <v>0</v>
      </c>
      <c r="N58" s="115">
        <f t="shared" si="9"/>
        <v>0</v>
      </c>
      <c r="O58" s="115">
        <f t="shared" si="9"/>
        <v>0</v>
      </c>
      <c r="P58" s="115">
        <f t="shared" si="9"/>
        <v>0</v>
      </c>
      <c r="Q58" s="114">
        <f t="shared" si="1"/>
        <v>0</v>
      </c>
    </row>
    <row r="59" spans="1:17" s="119" customFormat="1" ht="103.5" customHeight="1" hidden="1">
      <c r="A59" s="112"/>
      <c r="B59" s="112"/>
      <c r="C59" s="118"/>
      <c r="D59" s="120" t="s">
        <v>289</v>
      </c>
      <c r="E59" s="198">
        <f t="shared" si="4"/>
        <v>0</v>
      </c>
      <c r="F59" s="121">
        <v>0</v>
      </c>
      <c r="G59" s="121">
        <v>0</v>
      </c>
      <c r="H59" s="121">
        <v>0</v>
      </c>
      <c r="I59" s="121">
        <v>0</v>
      </c>
      <c r="J59" s="121"/>
      <c r="K59" s="121"/>
      <c r="L59" s="121"/>
      <c r="M59" s="121"/>
      <c r="N59" s="121"/>
      <c r="O59" s="121"/>
      <c r="P59" s="121"/>
      <c r="Q59" s="114">
        <f t="shared" si="1"/>
        <v>0</v>
      </c>
    </row>
    <row r="60" spans="1:17" s="119" customFormat="1" ht="100.5" customHeight="1" hidden="1">
      <c r="A60" s="112"/>
      <c r="B60" s="112"/>
      <c r="C60" s="118"/>
      <c r="D60" s="120" t="s">
        <v>290</v>
      </c>
      <c r="E60" s="198">
        <f t="shared" si="4"/>
        <v>0</v>
      </c>
      <c r="F60" s="121">
        <v>0</v>
      </c>
      <c r="G60" s="121">
        <v>0</v>
      </c>
      <c r="H60" s="121">
        <v>0</v>
      </c>
      <c r="I60" s="121">
        <v>0</v>
      </c>
      <c r="J60" s="121"/>
      <c r="K60" s="121"/>
      <c r="L60" s="121"/>
      <c r="M60" s="121"/>
      <c r="N60" s="121"/>
      <c r="O60" s="121"/>
      <c r="P60" s="121"/>
      <c r="Q60" s="114">
        <f t="shared" si="1"/>
        <v>0</v>
      </c>
    </row>
    <row r="61" spans="1:17" s="119" customFormat="1" ht="79.5" customHeight="1">
      <c r="A61" s="112" t="s">
        <v>231</v>
      </c>
      <c r="B61" s="112" t="s">
        <v>229</v>
      </c>
      <c r="C61" s="118" t="s">
        <v>162</v>
      </c>
      <c r="D61" s="113" t="s">
        <v>228</v>
      </c>
      <c r="E61" s="114">
        <f t="shared" si="4"/>
        <v>0</v>
      </c>
      <c r="F61" s="115">
        <v>0</v>
      </c>
      <c r="G61" s="115">
        <v>0</v>
      </c>
      <c r="H61" s="115">
        <v>0</v>
      </c>
      <c r="I61" s="115">
        <v>0</v>
      </c>
      <c r="J61" s="114">
        <f>J62+J64+J63</f>
        <v>290710</v>
      </c>
      <c r="K61" s="162">
        <f aca="true" t="shared" si="10" ref="K61:P61">K62+K64+K63</f>
        <v>290710</v>
      </c>
      <c r="L61" s="162">
        <f t="shared" si="10"/>
        <v>290710</v>
      </c>
      <c r="M61" s="162">
        <f t="shared" si="10"/>
        <v>0</v>
      </c>
      <c r="N61" s="162">
        <f t="shared" si="10"/>
        <v>0</v>
      </c>
      <c r="O61" s="162">
        <f t="shared" si="10"/>
        <v>0</v>
      </c>
      <c r="P61" s="162">
        <f t="shared" si="10"/>
        <v>290710</v>
      </c>
      <c r="Q61" s="114">
        <f t="shared" si="1"/>
        <v>290710</v>
      </c>
    </row>
    <row r="62" spans="1:17" s="119" customFormat="1" ht="114.75" customHeight="1">
      <c r="A62" s="112"/>
      <c r="B62" s="112"/>
      <c r="C62" s="118"/>
      <c r="D62" s="120" t="s">
        <v>369</v>
      </c>
      <c r="E62" s="295">
        <f t="shared" si="4"/>
        <v>0</v>
      </c>
      <c r="F62" s="381">
        <v>0</v>
      </c>
      <c r="G62" s="381">
        <v>0</v>
      </c>
      <c r="H62" s="381">
        <v>0</v>
      </c>
      <c r="I62" s="381">
        <v>0</v>
      </c>
      <c r="J62" s="381">
        <v>290710</v>
      </c>
      <c r="K62" s="381">
        <v>290710</v>
      </c>
      <c r="L62" s="381">
        <v>290710</v>
      </c>
      <c r="M62" s="381">
        <v>0</v>
      </c>
      <c r="N62" s="381">
        <v>0</v>
      </c>
      <c r="O62" s="381">
        <v>0</v>
      </c>
      <c r="P62" s="381">
        <v>290710</v>
      </c>
      <c r="Q62" s="114">
        <f>E62+J62</f>
        <v>290710</v>
      </c>
    </row>
    <row r="63" spans="1:17" s="119" customFormat="1" ht="98.25" customHeight="1" hidden="1">
      <c r="A63" s="112"/>
      <c r="B63" s="112"/>
      <c r="C63" s="118"/>
      <c r="D63" s="120" t="s">
        <v>255</v>
      </c>
      <c r="E63" s="198">
        <f t="shared" si="4"/>
        <v>0</v>
      </c>
      <c r="F63" s="121">
        <v>0</v>
      </c>
      <c r="G63" s="121">
        <v>0</v>
      </c>
      <c r="H63" s="121">
        <v>0</v>
      </c>
      <c r="I63" s="121">
        <v>0</v>
      </c>
      <c r="J63" s="121"/>
      <c r="K63" s="121"/>
      <c r="L63" s="121"/>
      <c r="M63" s="121"/>
      <c r="N63" s="121"/>
      <c r="O63" s="121"/>
      <c r="P63" s="121"/>
      <c r="Q63" s="114">
        <f>E63+J63</f>
        <v>0</v>
      </c>
    </row>
    <row r="64" spans="1:17" s="119" customFormat="1" ht="113.25" customHeight="1" hidden="1">
      <c r="A64" s="112"/>
      <c r="B64" s="112"/>
      <c r="C64" s="118"/>
      <c r="D64" s="120" t="s">
        <v>240</v>
      </c>
      <c r="E64" s="198">
        <f t="shared" si="4"/>
        <v>0</v>
      </c>
      <c r="F64" s="121">
        <v>0</v>
      </c>
      <c r="G64" s="121">
        <v>0</v>
      </c>
      <c r="H64" s="121">
        <v>0</v>
      </c>
      <c r="I64" s="121">
        <v>0</v>
      </c>
      <c r="J64" s="121"/>
      <c r="K64" s="121"/>
      <c r="L64" s="121"/>
      <c r="M64" s="121"/>
      <c r="N64" s="121"/>
      <c r="O64" s="121"/>
      <c r="P64" s="121"/>
      <c r="Q64" s="114">
        <f>E64+J64</f>
        <v>0</v>
      </c>
    </row>
    <row r="65" spans="1:17" s="119" customFormat="1" ht="79.5" customHeight="1">
      <c r="A65" s="112" t="s">
        <v>117</v>
      </c>
      <c r="B65" s="112" t="s">
        <v>116</v>
      </c>
      <c r="C65" s="118" t="s">
        <v>81</v>
      </c>
      <c r="D65" s="113" t="s">
        <v>115</v>
      </c>
      <c r="E65" s="114">
        <f t="shared" si="4"/>
        <v>574893.43</v>
      </c>
      <c r="F65" s="115">
        <f aca="true" t="shared" si="11" ref="F65:K65">F66+F67</f>
        <v>574893.43</v>
      </c>
      <c r="G65" s="115">
        <f t="shared" si="11"/>
        <v>0</v>
      </c>
      <c r="H65" s="115">
        <f t="shared" si="11"/>
        <v>0</v>
      </c>
      <c r="I65" s="115">
        <f t="shared" si="11"/>
        <v>0</v>
      </c>
      <c r="J65" s="114">
        <f t="shared" si="11"/>
        <v>334304.7</v>
      </c>
      <c r="K65" s="115">
        <f t="shared" si="11"/>
        <v>334302.73</v>
      </c>
      <c r="L65" s="115">
        <f>L66+L67</f>
        <v>54193.03</v>
      </c>
      <c r="M65" s="115">
        <f>M66+M67</f>
        <v>1.97</v>
      </c>
      <c r="N65" s="115">
        <f>N66+N67</f>
        <v>0</v>
      </c>
      <c r="O65" s="115">
        <f>O66+O67</f>
        <v>0</v>
      </c>
      <c r="P65" s="115">
        <f>P66+P67</f>
        <v>334302.73</v>
      </c>
      <c r="Q65" s="114">
        <f aca="true" t="shared" si="12" ref="Q65:Q83">E65+J65</f>
        <v>909198.1300000001</v>
      </c>
    </row>
    <row r="66" spans="1:17" s="119" customFormat="1" ht="99" customHeight="1">
      <c r="A66" s="112"/>
      <c r="B66" s="112"/>
      <c r="C66" s="118"/>
      <c r="D66" s="120" t="s">
        <v>434</v>
      </c>
      <c r="E66" s="295">
        <f t="shared" si="4"/>
        <v>0</v>
      </c>
      <c r="F66" s="295">
        <v>0</v>
      </c>
      <c r="G66" s="295">
        <v>0</v>
      </c>
      <c r="H66" s="295">
        <v>0</v>
      </c>
      <c r="I66" s="295">
        <v>0</v>
      </c>
      <c r="J66" s="295">
        <v>247629.73</v>
      </c>
      <c r="K66" s="295">
        <v>247629.73</v>
      </c>
      <c r="L66" s="295">
        <v>0</v>
      </c>
      <c r="M66" s="295">
        <v>0</v>
      </c>
      <c r="N66" s="295">
        <v>0</v>
      </c>
      <c r="O66" s="295">
        <v>0</v>
      </c>
      <c r="P66" s="295">
        <v>247629.73</v>
      </c>
      <c r="Q66" s="114">
        <f t="shared" si="12"/>
        <v>247629.73</v>
      </c>
    </row>
    <row r="67" spans="1:17" s="119" customFormat="1" ht="97.5" customHeight="1">
      <c r="A67" s="112"/>
      <c r="B67" s="112"/>
      <c r="C67" s="118"/>
      <c r="D67" s="120" t="s">
        <v>435</v>
      </c>
      <c r="E67" s="295">
        <f t="shared" si="4"/>
        <v>574893.43</v>
      </c>
      <c r="F67" s="295">
        <v>574893.43</v>
      </c>
      <c r="G67" s="295">
        <v>0</v>
      </c>
      <c r="H67" s="295">
        <v>0</v>
      </c>
      <c r="I67" s="295">
        <v>0</v>
      </c>
      <c r="J67" s="295">
        <v>86674.97</v>
      </c>
      <c r="K67" s="295">
        <v>86673</v>
      </c>
      <c r="L67" s="295">
        <v>54193.03</v>
      </c>
      <c r="M67" s="295">
        <v>1.97</v>
      </c>
      <c r="N67" s="295">
        <v>0</v>
      </c>
      <c r="O67" s="295">
        <v>0</v>
      </c>
      <c r="P67" s="295">
        <v>86673</v>
      </c>
      <c r="Q67" s="114">
        <f t="shared" si="12"/>
        <v>661568.4</v>
      </c>
    </row>
    <row r="68" spans="1:17" s="119" customFormat="1" ht="48.75" customHeight="1">
      <c r="A68" s="237" t="s">
        <v>370</v>
      </c>
      <c r="B68" s="237" t="s">
        <v>371</v>
      </c>
      <c r="C68" s="263" t="s">
        <v>372</v>
      </c>
      <c r="D68" s="264" t="s">
        <v>373</v>
      </c>
      <c r="E68" s="114">
        <f t="shared" si="4"/>
        <v>45800</v>
      </c>
      <c r="F68" s="115">
        <v>45800</v>
      </c>
      <c r="G68" s="115">
        <v>0</v>
      </c>
      <c r="H68" s="115">
        <v>0</v>
      </c>
      <c r="I68" s="115">
        <v>0</v>
      </c>
      <c r="J68" s="114">
        <v>0</v>
      </c>
      <c r="K68" s="115">
        <v>0</v>
      </c>
      <c r="L68" s="115">
        <v>0</v>
      </c>
      <c r="M68" s="115">
        <v>0</v>
      </c>
      <c r="N68" s="115">
        <v>0</v>
      </c>
      <c r="O68" s="115">
        <v>0</v>
      </c>
      <c r="P68" s="115">
        <v>0</v>
      </c>
      <c r="Q68" s="114">
        <f t="shared" si="12"/>
        <v>45800</v>
      </c>
    </row>
    <row r="69" spans="1:17" s="119" customFormat="1" ht="31.5">
      <c r="A69" s="112" t="s">
        <v>80</v>
      </c>
      <c r="B69" s="112" t="s">
        <v>79</v>
      </c>
      <c r="C69" s="118" t="s">
        <v>78</v>
      </c>
      <c r="D69" s="113" t="s">
        <v>77</v>
      </c>
      <c r="E69" s="114">
        <f t="shared" si="4"/>
        <v>159550</v>
      </c>
      <c r="F69" s="115">
        <v>159550</v>
      </c>
      <c r="G69" s="115">
        <v>0</v>
      </c>
      <c r="H69" s="115">
        <v>125050</v>
      </c>
      <c r="I69" s="115">
        <v>0</v>
      </c>
      <c r="J69" s="114">
        <v>42500</v>
      </c>
      <c r="K69" s="115">
        <v>0</v>
      </c>
      <c r="L69" s="115">
        <v>0</v>
      </c>
      <c r="M69" s="115">
        <v>42500</v>
      </c>
      <c r="N69" s="115">
        <v>0</v>
      </c>
      <c r="O69" s="115">
        <v>28500</v>
      </c>
      <c r="P69" s="115">
        <v>0</v>
      </c>
      <c r="Q69" s="114">
        <f t="shared" si="12"/>
        <v>202050</v>
      </c>
    </row>
    <row r="70" spans="1:17" s="119" customFormat="1" ht="94.5">
      <c r="A70" s="133" t="s">
        <v>447</v>
      </c>
      <c r="B70" s="133" t="s">
        <v>448</v>
      </c>
      <c r="C70" s="291" t="s">
        <v>162</v>
      </c>
      <c r="D70" s="292" t="s">
        <v>449</v>
      </c>
      <c r="E70" s="114">
        <f t="shared" si="4"/>
        <v>0</v>
      </c>
      <c r="F70" s="115">
        <v>0</v>
      </c>
      <c r="G70" s="115">
        <v>0</v>
      </c>
      <c r="H70" s="115">
        <v>0</v>
      </c>
      <c r="I70" s="115">
        <v>0</v>
      </c>
      <c r="J70" s="114">
        <v>3000</v>
      </c>
      <c r="K70" s="115">
        <v>3000</v>
      </c>
      <c r="L70" s="115">
        <v>806.97</v>
      </c>
      <c r="M70" s="115">
        <v>0</v>
      </c>
      <c r="N70" s="115">
        <v>0</v>
      </c>
      <c r="O70" s="115">
        <v>0</v>
      </c>
      <c r="P70" s="115">
        <v>3000</v>
      </c>
      <c r="Q70" s="114">
        <f t="shared" si="12"/>
        <v>3000</v>
      </c>
    </row>
    <row r="71" spans="1:17" s="119" customFormat="1" ht="48.75" customHeight="1">
      <c r="A71" s="112" t="s">
        <v>164</v>
      </c>
      <c r="B71" s="112" t="s">
        <v>163</v>
      </c>
      <c r="C71" s="118" t="s">
        <v>162</v>
      </c>
      <c r="D71" s="113" t="s">
        <v>161</v>
      </c>
      <c r="E71" s="114">
        <f t="shared" si="4"/>
        <v>5000</v>
      </c>
      <c r="F71" s="115">
        <v>5000</v>
      </c>
      <c r="G71" s="115">
        <v>0</v>
      </c>
      <c r="H71" s="115">
        <v>0</v>
      </c>
      <c r="I71" s="115">
        <v>0</v>
      </c>
      <c r="J71" s="114">
        <v>0</v>
      </c>
      <c r="K71" s="115">
        <v>0</v>
      </c>
      <c r="L71" s="115">
        <v>0</v>
      </c>
      <c r="M71" s="115">
        <v>0</v>
      </c>
      <c r="N71" s="115">
        <v>0</v>
      </c>
      <c r="O71" s="115">
        <v>0</v>
      </c>
      <c r="P71" s="115">
        <v>0</v>
      </c>
      <c r="Q71" s="114">
        <f t="shared" si="12"/>
        <v>5000</v>
      </c>
    </row>
    <row r="72" spans="1:17" s="119" customFormat="1" ht="192.75" customHeight="1">
      <c r="A72" s="133" t="s">
        <v>421</v>
      </c>
      <c r="B72" s="133" t="s">
        <v>422</v>
      </c>
      <c r="C72" s="291" t="s">
        <v>162</v>
      </c>
      <c r="D72" s="382" t="s">
        <v>494</v>
      </c>
      <c r="E72" s="325">
        <v>0</v>
      </c>
      <c r="F72" s="326">
        <v>0</v>
      </c>
      <c r="G72" s="326">
        <v>0</v>
      </c>
      <c r="H72" s="326">
        <v>0</v>
      </c>
      <c r="I72" s="326">
        <v>0</v>
      </c>
      <c r="J72" s="325">
        <v>36800</v>
      </c>
      <c r="K72" s="326">
        <v>0</v>
      </c>
      <c r="L72" s="326">
        <v>0</v>
      </c>
      <c r="M72" s="326">
        <v>36800</v>
      </c>
      <c r="N72" s="326">
        <v>0</v>
      </c>
      <c r="O72" s="326">
        <v>36800</v>
      </c>
      <c r="P72" s="326">
        <v>0</v>
      </c>
      <c r="Q72" s="114">
        <f t="shared" si="12"/>
        <v>36800</v>
      </c>
    </row>
    <row r="73" spans="1:17" s="119" customFormat="1" ht="48.75" customHeight="1">
      <c r="A73" s="112" t="s">
        <v>105</v>
      </c>
      <c r="B73" s="112" t="s">
        <v>104</v>
      </c>
      <c r="C73" s="118" t="s">
        <v>103</v>
      </c>
      <c r="D73" s="113" t="s">
        <v>102</v>
      </c>
      <c r="E73" s="114">
        <f t="shared" si="4"/>
        <v>0</v>
      </c>
      <c r="F73" s="115">
        <v>0</v>
      </c>
      <c r="G73" s="115">
        <v>0</v>
      </c>
      <c r="H73" s="115">
        <v>0</v>
      </c>
      <c r="I73" s="115">
        <v>0</v>
      </c>
      <c r="J73" s="114">
        <v>156199</v>
      </c>
      <c r="K73" s="115">
        <v>0</v>
      </c>
      <c r="L73" s="115">
        <v>0</v>
      </c>
      <c r="M73" s="115">
        <v>156199</v>
      </c>
      <c r="N73" s="115">
        <v>0</v>
      </c>
      <c r="O73" s="115">
        <v>0</v>
      </c>
      <c r="P73" s="115">
        <v>0</v>
      </c>
      <c r="Q73" s="114">
        <f t="shared" si="12"/>
        <v>156199</v>
      </c>
    </row>
    <row r="74" spans="1:17" s="119" customFormat="1" ht="15.75">
      <c r="A74" s="112" t="s">
        <v>160</v>
      </c>
      <c r="B74" s="112" t="s">
        <v>159</v>
      </c>
      <c r="C74" s="118" t="s">
        <v>73</v>
      </c>
      <c r="D74" s="113" t="s">
        <v>158</v>
      </c>
      <c r="E74" s="114">
        <f t="shared" si="4"/>
        <v>3431300</v>
      </c>
      <c r="F74" s="115">
        <v>3431300</v>
      </c>
      <c r="G74" s="115">
        <v>0</v>
      </c>
      <c r="H74" s="115">
        <v>0</v>
      </c>
      <c r="I74" s="115">
        <v>0</v>
      </c>
      <c r="J74" s="114">
        <v>0</v>
      </c>
      <c r="K74" s="115">
        <v>0</v>
      </c>
      <c r="L74" s="115">
        <v>0</v>
      </c>
      <c r="M74" s="115">
        <v>0</v>
      </c>
      <c r="N74" s="115">
        <v>0</v>
      </c>
      <c r="O74" s="115">
        <v>0</v>
      </c>
      <c r="P74" s="115">
        <v>0</v>
      </c>
      <c r="Q74" s="114">
        <f t="shared" si="12"/>
        <v>3431300</v>
      </c>
    </row>
    <row r="75" spans="1:17" s="119" customFormat="1" ht="33" customHeight="1">
      <c r="A75" s="112" t="s">
        <v>76</v>
      </c>
      <c r="B75" s="112" t="s">
        <v>75</v>
      </c>
      <c r="C75" s="118" t="s">
        <v>73</v>
      </c>
      <c r="D75" s="113" t="s">
        <v>114</v>
      </c>
      <c r="E75" s="114">
        <f t="shared" si="4"/>
        <v>7836465.04</v>
      </c>
      <c r="F75" s="162">
        <v>7836465.04</v>
      </c>
      <c r="G75" s="115">
        <v>0</v>
      </c>
      <c r="H75" s="115">
        <v>0</v>
      </c>
      <c r="I75" s="115">
        <v>0</v>
      </c>
      <c r="J75" s="114">
        <v>0</v>
      </c>
      <c r="K75" s="115">
        <v>0</v>
      </c>
      <c r="L75" s="115">
        <v>0</v>
      </c>
      <c r="M75" s="115">
        <v>0</v>
      </c>
      <c r="N75" s="115">
        <v>0</v>
      </c>
      <c r="O75" s="115">
        <v>0</v>
      </c>
      <c r="P75" s="115">
        <v>0</v>
      </c>
      <c r="Q75" s="114">
        <f t="shared" si="12"/>
        <v>7836465.04</v>
      </c>
    </row>
    <row r="76" spans="1:17" s="119" customFormat="1" ht="81.75" customHeight="1">
      <c r="A76" s="112" t="s">
        <v>61</v>
      </c>
      <c r="B76" s="112" t="s">
        <v>74</v>
      </c>
      <c r="C76" s="118" t="s">
        <v>73</v>
      </c>
      <c r="D76" s="113" t="s">
        <v>72</v>
      </c>
      <c r="E76" s="114">
        <f t="shared" si="4"/>
        <v>1961800</v>
      </c>
      <c r="F76" s="115">
        <f>F77+F78</f>
        <v>1961800</v>
      </c>
      <c r="G76" s="115">
        <v>0</v>
      </c>
      <c r="H76" s="115">
        <v>0</v>
      </c>
      <c r="I76" s="115">
        <v>0</v>
      </c>
      <c r="J76" s="114">
        <v>0</v>
      </c>
      <c r="K76" s="115">
        <v>0</v>
      </c>
      <c r="L76" s="115">
        <v>0</v>
      </c>
      <c r="M76" s="115">
        <v>0</v>
      </c>
      <c r="N76" s="115">
        <v>0</v>
      </c>
      <c r="O76" s="115">
        <v>0</v>
      </c>
      <c r="P76" s="115">
        <v>0</v>
      </c>
      <c r="Q76" s="114">
        <f t="shared" si="12"/>
        <v>1961800</v>
      </c>
    </row>
    <row r="77" spans="1:17" s="119" customFormat="1" ht="95.25" customHeight="1">
      <c r="A77" s="112"/>
      <c r="B77" s="112"/>
      <c r="C77" s="118"/>
      <c r="D77" s="197" t="s">
        <v>340</v>
      </c>
      <c r="E77" s="295">
        <f t="shared" si="4"/>
        <v>1916100</v>
      </c>
      <c r="F77" s="295">
        <v>1916100</v>
      </c>
      <c r="G77" s="295">
        <v>0</v>
      </c>
      <c r="H77" s="295">
        <v>0</v>
      </c>
      <c r="I77" s="295">
        <v>0</v>
      </c>
      <c r="J77" s="295">
        <v>0</v>
      </c>
      <c r="K77" s="295">
        <v>0</v>
      </c>
      <c r="L77" s="295">
        <v>0</v>
      </c>
      <c r="M77" s="295">
        <v>0</v>
      </c>
      <c r="N77" s="295">
        <v>0</v>
      </c>
      <c r="O77" s="295">
        <v>0</v>
      </c>
      <c r="P77" s="295">
        <v>0</v>
      </c>
      <c r="Q77" s="114">
        <f t="shared" si="12"/>
        <v>1916100</v>
      </c>
    </row>
    <row r="78" spans="1:17" s="119" customFormat="1" ht="145.5" customHeight="1">
      <c r="A78" s="112"/>
      <c r="B78" s="112"/>
      <c r="C78" s="118"/>
      <c r="D78" s="197" t="s">
        <v>341</v>
      </c>
      <c r="E78" s="295">
        <f t="shared" si="4"/>
        <v>45700</v>
      </c>
      <c r="F78" s="295">
        <v>45700</v>
      </c>
      <c r="G78" s="295">
        <v>0</v>
      </c>
      <c r="H78" s="295">
        <v>0</v>
      </c>
      <c r="I78" s="295">
        <v>0</v>
      </c>
      <c r="J78" s="295">
        <v>0</v>
      </c>
      <c r="K78" s="295">
        <v>0</v>
      </c>
      <c r="L78" s="295">
        <v>0</v>
      </c>
      <c r="M78" s="295">
        <v>0</v>
      </c>
      <c r="N78" s="295">
        <v>0</v>
      </c>
      <c r="O78" s="295">
        <v>0</v>
      </c>
      <c r="P78" s="295">
        <v>0</v>
      </c>
      <c r="Q78" s="114">
        <f t="shared" si="12"/>
        <v>45700</v>
      </c>
    </row>
    <row r="79" spans="1:17" s="125" customFormat="1" ht="49.5">
      <c r="A79" s="126" t="s">
        <v>157</v>
      </c>
      <c r="B79" s="127"/>
      <c r="C79" s="128"/>
      <c r="D79" s="129" t="s">
        <v>155</v>
      </c>
      <c r="E79" s="235">
        <f t="shared" si="4"/>
        <v>46953722.61</v>
      </c>
      <c r="F79" s="130">
        <f>F81+F82+F94+F95+F96+F99+F100+F83+F101+F102+F103</f>
        <v>46953722.61</v>
      </c>
      <c r="G79" s="130">
        <f aca="true" t="shared" si="13" ref="G79:P79">G81+G82+G94+G95+G96+G99+G100+G83+G101+G102+G103</f>
        <v>32229381.16</v>
      </c>
      <c r="H79" s="130">
        <f t="shared" si="13"/>
        <v>4525956</v>
      </c>
      <c r="I79" s="130">
        <f t="shared" si="13"/>
        <v>0</v>
      </c>
      <c r="J79" s="130">
        <f t="shared" si="13"/>
        <v>2010843.82</v>
      </c>
      <c r="K79" s="130">
        <f t="shared" si="13"/>
        <v>1522143.82</v>
      </c>
      <c r="L79" s="130">
        <f t="shared" si="13"/>
        <v>1450113.55</v>
      </c>
      <c r="M79" s="130">
        <f t="shared" si="13"/>
        <v>458700</v>
      </c>
      <c r="N79" s="130">
        <f t="shared" si="13"/>
        <v>0</v>
      </c>
      <c r="O79" s="130">
        <f t="shared" si="13"/>
        <v>0</v>
      </c>
      <c r="P79" s="130">
        <f t="shared" si="13"/>
        <v>1552143.82</v>
      </c>
      <c r="Q79" s="130">
        <f t="shared" si="12"/>
        <v>48964566.43</v>
      </c>
    </row>
    <row r="80" spans="1:17" s="125" customFormat="1" ht="49.5">
      <c r="A80" s="126" t="s">
        <v>156</v>
      </c>
      <c r="B80" s="127"/>
      <c r="C80" s="128"/>
      <c r="D80" s="129" t="s">
        <v>155</v>
      </c>
      <c r="E80" s="235">
        <f t="shared" si="4"/>
        <v>46953722.61</v>
      </c>
      <c r="F80" s="130">
        <f aca="true" t="shared" si="14" ref="F80:P80">F79</f>
        <v>46953722.61</v>
      </c>
      <c r="G80" s="130">
        <f t="shared" si="14"/>
        <v>32229381.16</v>
      </c>
      <c r="H80" s="130">
        <f t="shared" si="14"/>
        <v>4525956</v>
      </c>
      <c r="I80" s="130">
        <f t="shared" si="14"/>
        <v>0</v>
      </c>
      <c r="J80" s="130">
        <f t="shared" si="14"/>
        <v>2010843.82</v>
      </c>
      <c r="K80" s="130">
        <f t="shared" si="14"/>
        <v>1522143.82</v>
      </c>
      <c r="L80" s="130">
        <f t="shared" si="14"/>
        <v>1450113.55</v>
      </c>
      <c r="M80" s="130">
        <f t="shared" si="14"/>
        <v>458700</v>
      </c>
      <c r="N80" s="130">
        <f t="shared" si="14"/>
        <v>0</v>
      </c>
      <c r="O80" s="130">
        <f t="shared" si="14"/>
        <v>0</v>
      </c>
      <c r="P80" s="130">
        <f t="shared" si="14"/>
        <v>1552143.82</v>
      </c>
      <c r="Q80" s="130">
        <f t="shared" si="12"/>
        <v>48964566.43</v>
      </c>
    </row>
    <row r="81" spans="1:17" s="119" customFormat="1" ht="79.5" customHeight="1">
      <c r="A81" s="112" t="s">
        <v>154</v>
      </c>
      <c r="B81" s="112" t="s">
        <v>133</v>
      </c>
      <c r="C81" s="118" t="s">
        <v>32</v>
      </c>
      <c r="D81" s="113" t="s">
        <v>132</v>
      </c>
      <c r="E81" s="114">
        <f t="shared" si="4"/>
        <v>723300</v>
      </c>
      <c r="F81" s="115">
        <v>723300</v>
      </c>
      <c r="G81" s="115">
        <v>581300</v>
      </c>
      <c r="H81" s="115">
        <v>9000</v>
      </c>
      <c r="I81" s="115">
        <v>0</v>
      </c>
      <c r="J81" s="114">
        <v>0</v>
      </c>
      <c r="K81" s="115">
        <v>0</v>
      </c>
      <c r="L81" s="115">
        <v>0</v>
      </c>
      <c r="M81" s="115">
        <v>0</v>
      </c>
      <c r="N81" s="115">
        <v>0</v>
      </c>
      <c r="O81" s="115">
        <v>0</v>
      </c>
      <c r="P81" s="115">
        <v>0</v>
      </c>
      <c r="Q81" s="114">
        <f t="shared" si="12"/>
        <v>723300</v>
      </c>
    </row>
    <row r="82" spans="1:17" s="119" customFormat="1" ht="15.75">
      <c r="A82" s="112" t="s">
        <v>153</v>
      </c>
      <c r="B82" s="112" t="s">
        <v>93</v>
      </c>
      <c r="C82" s="118" t="s">
        <v>92</v>
      </c>
      <c r="D82" s="113" t="s">
        <v>91</v>
      </c>
      <c r="E82" s="114">
        <f t="shared" si="4"/>
        <v>6383385</v>
      </c>
      <c r="F82" s="115">
        <v>6383385</v>
      </c>
      <c r="G82" s="115">
        <v>3956000</v>
      </c>
      <c r="H82" s="115">
        <v>961085</v>
      </c>
      <c r="I82" s="115">
        <v>0</v>
      </c>
      <c r="J82" s="114">
        <v>277000</v>
      </c>
      <c r="K82" s="115">
        <v>7000</v>
      </c>
      <c r="L82" s="115">
        <v>7000</v>
      </c>
      <c r="M82" s="115">
        <v>270000</v>
      </c>
      <c r="N82" s="115">
        <v>0</v>
      </c>
      <c r="O82" s="115">
        <v>0</v>
      </c>
      <c r="P82" s="115">
        <v>7000</v>
      </c>
      <c r="Q82" s="114">
        <f t="shared" si="12"/>
        <v>6660385</v>
      </c>
    </row>
    <row r="83" spans="1:17" s="119" customFormat="1" ht="81.75" customHeight="1">
      <c r="A83" s="112" t="s">
        <v>152</v>
      </c>
      <c r="B83" s="112" t="s">
        <v>151</v>
      </c>
      <c r="C83" s="118" t="s">
        <v>150</v>
      </c>
      <c r="D83" s="113" t="s">
        <v>349</v>
      </c>
      <c r="E83" s="114">
        <f t="shared" si="4"/>
        <v>34543137.61</v>
      </c>
      <c r="F83" s="157">
        <f>F84+F85+F87+F88+F89+F90+F93+F86+F92</f>
        <v>34543137.61</v>
      </c>
      <c r="G83" s="157">
        <f>G84+G85+G87+G88+G89+G90+G93+G86+G92</f>
        <v>24514181.16</v>
      </c>
      <c r="H83" s="157">
        <f>H84+H85+H87+H88+H89+H90+H93+H86+H92</f>
        <v>3426371</v>
      </c>
      <c r="I83" s="157">
        <f>I84+I85+I87+I88+I89+I90+I93+I86+I92</f>
        <v>0</v>
      </c>
      <c r="J83" s="114">
        <f aca="true" t="shared" si="15" ref="J83:P83">J84+J85+J87+J88+J89+J90+J93+J91+J92</f>
        <v>461849.55</v>
      </c>
      <c r="K83" s="157">
        <f t="shared" si="15"/>
        <v>243149.55</v>
      </c>
      <c r="L83" s="157">
        <f t="shared" si="15"/>
        <v>243149.55</v>
      </c>
      <c r="M83" s="157">
        <f t="shared" si="15"/>
        <v>188700</v>
      </c>
      <c r="N83" s="157">
        <f t="shared" si="15"/>
        <v>0</v>
      </c>
      <c r="O83" s="157">
        <f t="shared" si="15"/>
        <v>0</v>
      </c>
      <c r="P83" s="157">
        <f t="shared" si="15"/>
        <v>273149.55</v>
      </c>
      <c r="Q83" s="114">
        <f t="shared" si="12"/>
        <v>35004987.16</v>
      </c>
    </row>
    <row r="84" spans="1:17" s="119" customFormat="1" ht="112.5" customHeight="1">
      <c r="A84" s="31"/>
      <c r="B84" s="31"/>
      <c r="C84" s="33"/>
      <c r="D84" s="122" t="s">
        <v>350</v>
      </c>
      <c r="E84" s="295">
        <f t="shared" si="4"/>
        <v>12202885.45</v>
      </c>
      <c r="F84" s="379">
        <v>12202885.45</v>
      </c>
      <c r="G84" s="379">
        <v>6330584</v>
      </c>
      <c r="H84" s="379">
        <v>3426371</v>
      </c>
      <c r="I84" s="379">
        <v>0</v>
      </c>
      <c r="J84" s="379">
        <v>218700</v>
      </c>
      <c r="K84" s="380">
        <v>0</v>
      </c>
      <c r="L84" s="380">
        <v>0</v>
      </c>
      <c r="M84" s="379">
        <v>188700</v>
      </c>
      <c r="N84" s="379">
        <v>0</v>
      </c>
      <c r="O84" s="379">
        <v>0</v>
      </c>
      <c r="P84" s="379">
        <v>30000</v>
      </c>
      <c r="Q84" s="32">
        <f aca="true" t="shared" si="16" ref="Q84:Q93">E84+J84</f>
        <v>12421585.45</v>
      </c>
    </row>
    <row r="85" spans="1:17" s="119" customFormat="1" ht="161.25" customHeight="1">
      <c r="A85" s="31"/>
      <c r="B85" s="31"/>
      <c r="C85" s="33"/>
      <c r="D85" s="123" t="s">
        <v>351</v>
      </c>
      <c r="E85" s="295">
        <f t="shared" si="4"/>
        <v>45000</v>
      </c>
      <c r="F85" s="379">
        <v>45000</v>
      </c>
      <c r="G85" s="379">
        <v>34780</v>
      </c>
      <c r="H85" s="379">
        <v>0</v>
      </c>
      <c r="I85" s="379">
        <v>0</v>
      </c>
      <c r="J85" s="379">
        <v>18600</v>
      </c>
      <c r="K85" s="380">
        <v>18600</v>
      </c>
      <c r="L85" s="380">
        <v>18600</v>
      </c>
      <c r="M85" s="379">
        <v>0</v>
      </c>
      <c r="N85" s="379">
        <v>0</v>
      </c>
      <c r="O85" s="379">
        <v>0</v>
      </c>
      <c r="P85" s="379">
        <v>18600</v>
      </c>
      <c r="Q85" s="32">
        <f t="shared" si="16"/>
        <v>63600</v>
      </c>
    </row>
    <row r="86" spans="1:17" s="119" customFormat="1" ht="161.25" customHeight="1">
      <c r="A86" s="31"/>
      <c r="B86" s="31"/>
      <c r="C86" s="33"/>
      <c r="D86" s="123" t="s">
        <v>381</v>
      </c>
      <c r="E86" s="295">
        <f t="shared" si="4"/>
        <v>13197.05</v>
      </c>
      <c r="F86" s="379">
        <v>13197.05</v>
      </c>
      <c r="G86" s="379">
        <v>10767.05</v>
      </c>
      <c r="H86" s="379">
        <v>0</v>
      </c>
      <c r="I86" s="379">
        <v>0</v>
      </c>
      <c r="J86" s="379">
        <v>0</v>
      </c>
      <c r="K86" s="380">
        <v>0</v>
      </c>
      <c r="L86" s="380">
        <v>0</v>
      </c>
      <c r="M86" s="379">
        <v>0</v>
      </c>
      <c r="N86" s="379">
        <v>0</v>
      </c>
      <c r="O86" s="379">
        <v>0</v>
      </c>
      <c r="P86" s="379">
        <v>0</v>
      </c>
      <c r="Q86" s="32">
        <f t="shared" si="16"/>
        <v>13197.05</v>
      </c>
    </row>
    <row r="87" spans="1:17" s="119" customFormat="1" ht="118.5" customHeight="1">
      <c r="A87" s="31"/>
      <c r="B87" s="31"/>
      <c r="C87" s="33"/>
      <c r="D87" s="123" t="s">
        <v>352</v>
      </c>
      <c r="E87" s="295">
        <f t="shared" si="4"/>
        <v>21955300</v>
      </c>
      <c r="F87" s="379">
        <v>21955300</v>
      </c>
      <c r="G87" s="379">
        <v>17994990</v>
      </c>
      <c r="H87" s="379">
        <v>0</v>
      </c>
      <c r="I87" s="379">
        <v>0</v>
      </c>
      <c r="J87" s="379">
        <v>0</v>
      </c>
      <c r="K87" s="380">
        <v>0</v>
      </c>
      <c r="L87" s="380">
        <v>0</v>
      </c>
      <c r="M87" s="379">
        <v>0</v>
      </c>
      <c r="N87" s="379">
        <v>0</v>
      </c>
      <c r="O87" s="379">
        <v>0</v>
      </c>
      <c r="P87" s="379">
        <v>0</v>
      </c>
      <c r="Q87" s="32">
        <f t="shared" si="16"/>
        <v>21955300</v>
      </c>
    </row>
    <row r="88" spans="1:17" s="119" customFormat="1" ht="115.5" customHeight="1">
      <c r="A88" s="31"/>
      <c r="B88" s="31"/>
      <c r="C88" s="33"/>
      <c r="D88" s="122" t="s">
        <v>400</v>
      </c>
      <c r="E88" s="295">
        <f t="shared" si="4"/>
        <v>138267.45</v>
      </c>
      <c r="F88" s="379">
        <v>138267.45</v>
      </c>
      <c r="G88" s="379">
        <v>0</v>
      </c>
      <c r="H88" s="379">
        <v>0</v>
      </c>
      <c r="I88" s="379">
        <v>0</v>
      </c>
      <c r="J88" s="379">
        <v>197957.55</v>
      </c>
      <c r="K88" s="379">
        <v>197957.55</v>
      </c>
      <c r="L88" s="379">
        <v>197957.55</v>
      </c>
      <c r="M88" s="379">
        <v>0</v>
      </c>
      <c r="N88" s="379">
        <v>0</v>
      </c>
      <c r="O88" s="379">
        <v>0</v>
      </c>
      <c r="P88" s="379">
        <v>197957.55</v>
      </c>
      <c r="Q88" s="32">
        <f t="shared" si="16"/>
        <v>336225</v>
      </c>
    </row>
    <row r="89" spans="1:17" s="119" customFormat="1" ht="117.75" customHeight="1">
      <c r="A89" s="31"/>
      <c r="B89" s="31"/>
      <c r="C89" s="33"/>
      <c r="D89" s="122" t="s">
        <v>401</v>
      </c>
      <c r="E89" s="295">
        <f t="shared" si="4"/>
        <v>13827.55</v>
      </c>
      <c r="F89" s="379">
        <v>13827.55</v>
      </c>
      <c r="G89" s="379">
        <v>0</v>
      </c>
      <c r="H89" s="379">
        <v>0</v>
      </c>
      <c r="I89" s="379">
        <v>0</v>
      </c>
      <c r="J89" s="379">
        <v>26592</v>
      </c>
      <c r="K89" s="379">
        <v>26592</v>
      </c>
      <c r="L89" s="379">
        <v>26592</v>
      </c>
      <c r="M89" s="379">
        <v>0</v>
      </c>
      <c r="N89" s="379">
        <v>0</v>
      </c>
      <c r="O89" s="379">
        <v>0</v>
      </c>
      <c r="P89" s="379">
        <v>26592</v>
      </c>
      <c r="Q89" s="32">
        <f t="shared" si="16"/>
        <v>40419.55</v>
      </c>
    </row>
    <row r="90" spans="1:17" s="119" customFormat="1" ht="164.25" customHeight="1" hidden="1">
      <c r="A90" s="31"/>
      <c r="B90" s="31"/>
      <c r="C90" s="33"/>
      <c r="D90" s="123" t="s">
        <v>291</v>
      </c>
      <c r="E90" s="295">
        <f t="shared" si="4"/>
        <v>0</v>
      </c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P90" s="379"/>
      <c r="Q90" s="32">
        <f t="shared" si="16"/>
        <v>0</v>
      </c>
    </row>
    <row r="91" spans="1:17" s="119" customFormat="1" ht="177.75" customHeight="1" hidden="1">
      <c r="A91" s="31"/>
      <c r="B91" s="31"/>
      <c r="C91" s="33"/>
      <c r="D91" s="123" t="s">
        <v>292</v>
      </c>
      <c r="E91" s="295">
        <f t="shared" si="4"/>
        <v>0</v>
      </c>
      <c r="F91" s="379"/>
      <c r="G91" s="379"/>
      <c r="H91" s="379"/>
      <c r="I91" s="379"/>
      <c r="J91" s="379"/>
      <c r="K91" s="379"/>
      <c r="L91" s="379"/>
      <c r="M91" s="379"/>
      <c r="N91" s="379"/>
      <c r="O91" s="379"/>
      <c r="P91" s="379"/>
      <c r="Q91" s="32">
        <f t="shared" si="16"/>
        <v>0</v>
      </c>
    </row>
    <row r="92" spans="1:17" s="119" customFormat="1" ht="150.75" customHeight="1">
      <c r="A92" s="31"/>
      <c r="B92" s="31"/>
      <c r="C92" s="33"/>
      <c r="D92" s="122" t="s">
        <v>402</v>
      </c>
      <c r="E92" s="295">
        <f t="shared" si="4"/>
        <v>174660.11</v>
      </c>
      <c r="F92" s="379">
        <v>174660.11</v>
      </c>
      <c r="G92" s="379">
        <v>143060.11</v>
      </c>
      <c r="H92" s="379">
        <v>0</v>
      </c>
      <c r="I92" s="379">
        <v>0</v>
      </c>
      <c r="J92" s="379">
        <v>0</v>
      </c>
      <c r="K92" s="379">
        <v>0</v>
      </c>
      <c r="L92" s="379">
        <v>0</v>
      </c>
      <c r="M92" s="379">
        <v>0</v>
      </c>
      <c r="N92" s="379">
        <v>0</v>
      </c>
      <c r="O92" s="379">
        <v>0</v>
      </c>
      <c r="P92" s="379">
        <v>0</v>
      </c>
      <c r="Q92" s="32">
        <f t="shared" si="16"/>
        <v>174660.11</v>
      </c>
    </row>
    <row r="93" spans="1:17" s="119" customFormat="1" ht="144" customHeight="1" hidden="1">
      <c r="A93" s="31"/>
      <c r="B93" s="31"/>
      <c r="C93" s="33"/>
      <c r="D93" s="123" t="s">
        <v>294</v>
      </c>
      <c r="E93" s="198">
        <f t="shared" si="4"/>
        <v>0</v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32">
        <f t="shared" si="16"/>
        <v>0</v>
      </c>
    </row>
    <row r="94" spans="1:17" s="119" customFormat="1" ht="65.25" customHeight="1">
      <c r="A94" s="112" t="s">
        <v>149</v>
      </c>
      <c r="B94" s="112" t="s">
        <v>15</v>
      </c>
      <c r="C94" s="118" t="s">
        <v>129</v>
      </c>
      <c r="D94" s="113" t="s">
        <v>353</v>
      </c>
      <c r="E94" s="114">
        <f t="shared" si="4"/>
        <v>1152290</v>
      </c>
      <c r="F94" s="115">
        <v>1152290</v>
      </c>
      <c r="G94" s="115">
        <v>816700</v>
      </c>
      <c r="H94" s="115">
        <v>91000</v>
      </c>
      <c r="I94" s="115">
        <v>0</v>
      </c>
      <c r="J94" s="114">
        <v>0</v>
      </c>
      <c r="K94" s="115">
        <v>0</v>
      </c>
      <c r="L94" s="115">
        <v>0</v>
      </c>
      <c r="M94" s="115">
        <v>0</v>
      </c>
      <c r="N94" s="115">
        <v>0</v>
      </c>
      <c r="O94" s="115">
        <v>0</v>
      </c>
      <c r="P94" s="115">
        <v>0</v>
      </c>
      <c r="Q94" s="114">
        <f aca="true" t="shared" si="17" ref="Q94:Q102">E94+J94</f>
        <v>1152290</v>
      </c>
    </row>
    <row r="95" spans="1:17" s="119" customFormat="1" ht="39.75" customHeight="1">
      <c r="A95" s="112" t="s">
        <v>148</v>
      </c>
      <c r="B95" s="112" t="s">
        <v>147</v>
      </c>
      <c r="C95" s="118" t="s">
        <v>140</v>
      </c>
      <c r="D95" s="113" t="s">
        <v>146</v>
      </c>
      <c r="E95" s="114">
        <f t="shared" si="4"/>
        <v>764300</v>
      </c>
      <c r="F95" s="115">
        <v>764300</v>
      </c>
      <c r="G95" s="115">
        <v>595600</v>
      </c>
      <c r="H95" s="115">
        <v>25000</v>
      </c>
      <c r="I95" s="115">
        <v>0</v>
      </c>
      <c r="J95" s="114">
        <v>0</v>
      </c>
      <c r="K95" s="115">
        <v>0</v>
      </c>
      <c r="L95" s="115">
        <v>0</v>
      </c>
      <c r="M95" s="115">
        <v>0</v>
      </c>
      <c r="N95" s="115">
        <v>0</v>
      </c>
      <c r="O95" s="115">
        <v>0</v>
      </c>
      <c r="P95" s="115">
        <v>0</v>
      </c>
      <c r="Q95" s="114">
        <f t="shared" si="17"/>
        <v>764300</v>
      </c>
    </row>
    <row r="96" spans="1:17" s="119" customFormat="1" ht="36" customHeight="1">
      <c r="A96" s="112" t="s">
        <v>145</v>
      </c>
      <c r="B96" s="112" t="s">
        <v>144</v>
      </c>
      <c r="C96" s="118" t="s">
        <v>140</v>
      </c>
      <c r="D96" s="113" t="s">
        <v>143</v>
      </c>
      <c r="E96" s="114">
        <f t="shared" si="4"/>
        <v>3335500</v>
      </c>
      <c r="F96" s="115">
        <f aca="true" t="shared" si="18" ref="F96:P96">F97+F98</f>
        <v>3335500</v>
      </c>
      <c r="G96" s="115">
        <f t="shared" si="18"/>
        <v>1765600</v>
      </c>
      <c r="H96" s="115">
        <f t="shared" si="18"/>
        <v>13500</v>
      </c>
      <c r="I96" s="115">
        <f t="shared" si="18"/>
        <v>0</v>
      </c>
      <c r="J96" s="114">
        <f t="shared" si="18"/>
        <v>22030.27</v>
      </c>
      <c r="K96" s="115">
        <f t="shared" si="18"/>
        <v>22030.27</v>
      </c>
      <c r="L96" s="115">
        <f t="shared" si="18"/>
        <v>0</v>
      </c>
      <c r="M96" s="115">
        <f t="shared" si="18"/>
        <v>0</v>
      </c>
      <c r="N96" s="115">
        <f t="shared" si="18"/>
        <v>0</v>
      </c>
      <c r="O96" s="115">
        <f t="shared" si="18"/>
        <v>0</v>
      </c>
      <c r="P96" s="115">
        <f t="shared" si="18"/>
        <v>22030.27</v>
      </c>
      <c r="Q96" s="114">
        <f t="shared" si="17"/>
        <v>3357530.27</v>
      </c>
    </row>
    <row r="97" spans="1:17" s="119" customFormat="1" ht="64.5" customHeight="1">
      <c r="A97" s="112"/>
      <c r="B97" s="112"/>
      <c r="C97" s="118"/>
      <c r="D97" s="197" t="s">
        <v>490</v>
      </c>
      <c r="E97" s="295">
        <f t="shared" si="4"/>
        <v>3335500</v>
      </c>
      <c r="F97" s="295">
        <v>3335500</v>
      </c>
      <c r="G97" s="295">
        <v>1765600</v>
      </c>
      <c r="H97" s="295">
        <v>13500</v>
      </c>
      <c r="I97" s="295">
        <v>0</v>
      </c>
      <c r="J97" s="295">
        <v>0</v>
      </c>
      <c r="K97" s="295">
        <v>0</v>
      </c>
      <c r="L97" s="295">
        <v>0</v>
      </c>
      <c r="M97" s="295">
        <v>0</v>
      </c>
      <c r="N97" s="295">
        <v>0</v>
      </c>
      <c r="O97" s="295">
        <v>0</v>
      </c>
      <c r="P97" s="295">
        <v>0</v>
      </c>
      <c r="Q97" s="114">
        <f t="shared" si="17"/>
        <v>3335500</v>
      </c>
    </row>
    <row r="98" spans="1:17" s="119" customFormat="1" ht="48" customHeight="1">
      <c r="A98" s="112"/>
      <c r="B98" s="112"/>
      <c r="C98" s="118"/>
      <c r="D98" s="197" t="s">
        <v>491</v>
      </c>
      <c r="E98" s="295">
        <f t="shared" si="4"/>
        <v>0</v>
      </c>
      <c r="F98" s="295">
        <v>0</v>
      </c>
      <c r="G98" s="295">
        <v>0</v>
      </c>
      <c r="H98" s="295">
        <v>0</v>
      </c>
      <c r="I98" s="295">
        <v>0</v>
      </c>
      <c r="J98" s="295">
        <v>22030.27</v>
      </c>
      <c r="K98" s="295">
        <v>22030.27</v>
      </c>
      <c r="L98" s="295">
        <v>0</v>
      </c>
      <c r="M98" s="295">
        <v>0</v>
      </c>
      <c r="N98" s="295">
        <v>0</v>
      </c>
      <c r="O98" s="295">
        <v>0</v>
      </c>
      <c r="P98" s="295">
        <v>22030.27</v>
      </c>
      <c r="Q98" s="114">
        <f t="shared" si="17"/>
        <v>22030.27</v>
      </c>
    </row>
    <row r="99" spans="1:17" s="119" customFormat="1" ht="31.5" customHeight="1">
      <c r="A99" s="112" t="s">
        <v>142</v>
      </c>
      <c r="B99" s="112" t="s">
        <v>141</v>
      </c>
      <c r="C99" s="118" t="s">
        <v>140</v>
      </c>
      <c r="D99" s="113" t="s">
        <v>139</v>
      </c>
      <c r="E99" s="114">
        <f t="shared" si="4"/>
        <v>1810</v>
      </c>
      <c r="F99" s="115">
        <v>1810</v>
      </c>
      <c r="G99" s="115">
        <v>0</v>
      </c>
      <c r="H99" s="115">
        <v>0</v>
      </c>
      <c r="I99" s="115">
        <v>0</v>
      </c>
      <c r="J99" s="114">
        <v>0</v>
      </c>
      <c r="K99" s="115">
        <v>0</v>
      </c>
      <c r="L99" s="115">
        <v>0</v>
      </c>
      <c r="M99" s="115">
        <v>0</v>
      </c>
      <c r="N99" s="115">
        <v>0</v>
      </c>
      <c r="O99" s="115">
        <v>0</v>
      </c>
      <c r="P99" s="115">
        <v>0</v>
      </c>
      <c r="Q99" s="114">
        <f t="shared" si="17"/>
        <v>1810</v>
      </c>
    </row>
    <row r="100" spans="1:17" s="119" customFormat="1" ht="48" customHeight="1">
      <c r="A100" s="112" t="s">
        <v>138</v>
      </c>
      <c r="B100" s="112" t="s">
        <v>87</v>
      </c>
      <c r="C100" s="118" t="s">
        <v>18</v>
      </c>
      <c r="D100" s="113" t="s">
        <v>86</v>
      </c>
      <c r="E100" s="114">
        <f t="shared" si="4"/>
        <v>40000</v>
      </c>
      <c r="F100" s="115">
        <v>40000</v>
      </c>
      <c r="G100" s="115">
        <v>0</v>
      </c>
      <c r="H100" s="115">
        <v>0</v>
      </c>
      <c r="I100" s="115">
        <v>0</v>
      </c>
      <c r="J100" s="114">
        <v>0</v>
      </c>
      <c r="K100" s="115">
        <v>0</v>
      </c>
      <c r="L100" s="115">
        <v>0</v>
      </c>
      <c r="M100" s="115">
        <v>0</v>
      </c>
      <c r="N100" s="115">
        <v>0</v>
      </c>
      <c r="O100" s="115">
        <v>0</v>
      </c>
      <c r="P100" s="115">
        <v>0</v>
      </c>
      <c r="Q100" s="114">
        <f t="shared" si="17"/>
        <v>40000</v>
      </c>
    </row>
    <row r="101" spans="1:17" s="119" customFormat="1" ht="48" customHeight="1">
      <c r="A101" s="112" t="s">
        <v>327</v>
      </c>
      <c r="B101" s="112" t="s">
        <v>343</v>
      </c>
      <c r="C101" s="118" t="s">
        <v>18</v>
      </c>
      <c r="D101" s="113" t="s">
        <v>328</v>
      </c>
      <c r="E101" s="114">
        <f t="shared" si="4"/>
        <v>10000</v>
      </c>
      <c r="F101" s="115">
        <v>10000</v>
      </c>
      <c r="G101" s="115">
        <v>0</v>
      </c>
      <c r="H101" s="115">
        <v>0</v>
      </c>
      <c r="I101" s="115">
        <v>0</v>
      </c>
      <c r="J101" s="114">
        <v>0</v>
      </c>
      <c r="K101" s="115">
        <v>0</v>
      </c>
      <c r="L101" s="115">
        <v>0</v>
      </c>
      <c r="M101" s="115">
        <v>0</v>
      </c>
      <c r="N101" s="115">
        <v>0</v>
      </c>
      <c r="O101" s="115">
        <v>0</v>
      </c>
      <c r="P101" s="115">
        <v>0</v>
      </c>
      <c r="Q101" s="114">
        <f>E101+J101</f>
        <v>10000</v>
      </c>
    </row>
    <row r="102" spans="1:17" s="119" customFormat="1" ht="32.25" customHeight="1">
      <c r="A102" s="237" t="s">
        <v>376</v>
      </c>
      <c r="B102" s="237" t="s">
        <v>377</v>
      </c>
      <c r="C102" s="263" t="s">
        <v>233</v>
      </c>
      <c r="D102" s="264" t="s">
        <v>378</v>
      </c>
      <c r="E102" s="114">
        <v>0</v>
      </c>
      <c r="F102" s="115">
        <v>0</v>
      </c>
      <c r="G102" s="115">
        <v>0</v>
      </c>
      <c r="H102" s="115">
        <v>0</v>
      </c>
      <c r="I102" s="115">
        <v>0</v>
      </c>
      <c r="J102" s="114">
        <v>80000</v>
      </c>
      <c r="K102" s="115">
        <v>80000</v>
      </c>
      <c r="L102" s="115">
        <v>30000</v>
      </c>
      <c r="M102" s="115">
        <v>0</v>
      </c>
      <c r="N102" s="115">
        <v>0</v>
      </c>
      <c r="O102" s="115">
        <v>0</v>
      </c>
      <c r="P102" s="115">
        <v>80000</v>
      </c>
      <c r="Q102" s="114">
        <f t="shared" si="17"/>
        <v>80000</v>
      </c>
    </row>
    <row r="103" spans="1:17" s="119" customFormat="1" ht="80.25" customHeight="1">
      <c r="A103" s="112" t="s">
        <v>230</v>
      </c>
      <c r="B103" s="112" t="s">
        <v>229</v>
      </c>
      <c r="C103" s="118" t="s">
        <v>162</v>
      </c>
      <c r="D103" s="113" t="s">
        <v>228</v>
      </c>
      <c r="E103" s="114">
        <f>F103</f>
        <v>0</v>
      </c>
      <c r="F103" s="115">
        <v>0</v>
      </c>
      <c r="G103" s="115">
        <v>0</v>
      </c>
      <c r="H103" s="115">
        <v>0</v>
      </c>
      <c r="I103" s="115">
        <v>0</v>
      </c>
      <c r="J103" s="114">
        <f>J104+J105+J106</f>
        <v>1169964</v>
      </c>
      <c r="K103" s="162">
        <f aca="true" t="shared" si="19" ref="K103:P103">K104+K105+K106</f>
        <v>1169964</v>
      </c>
      <c r="L103" s="162">
        <f t="shared" si="19"/>
        <v>1169964</v>
      </c>
      <c r="M103" s="162">
        <f t="shared" si="19"/>
        <v>0</v>
      </c>
      <c r="N103" s="162">
        <f t="shared" si="19"/>
        <v>0</v>
      </c>
      <c r="O103" s="162">
        <f t="shared" si="19"/>
        <v>0</v>
      </c>
      <c r="P103" s="162">
        <f t="shared" si="19"/>
        <v>1169964</v>
      </c>
      <c r="Q103" s="114">
        <f>E103+J103</f>
        <v>1169964</v>
      </c>
    </row>
    <row r="104" spans="1:17" s="119" customFormat="1" ht="119.25" customHeight="1">
      <c r="A104" s="112"/>
      <c r="B104" s="112"/>
      <c r="C104" s="118"/>
      <c r="D104" s="120" t="s">
        <v>374</v>
      </c>
      <c r="E104" s="295">
        <f t="shared" si="4"/>
        <v>0</v>
      </c>
      <c r="F104" s="381">
        <v>0</v>
      </c>
      <c r="G104" s="381">
        <v>0</v>
      </c>
      <c r="H104" s="381">
        <v>0</v>
      </c>
      <c r="I104" s="381">
        <v>0</v>
      </c>
      <c r="J104" s="381">
        <v>1169964</v>
      </c>
      <c r="K104" s="381">
        <v>1169964</v>
      </c>
      <c r="L104" s="381">
        <v>1169964</v>
      </c>
      <c r="M104" s="381">
        <v>0</v>
      </c>
      <c r="N104" s="381">
        <v>0</v>
      </c>
      <c r="O104" s="381">
        <v>0</v>
      </c>
      <c r="P104" s="381">
        <v>1169964</v>
      </c>
      <c r="Q104" s="114">
        <f>E104+J104</f>
        <v>1169964</v>
      </c>
    </row>
    <row r="105" spans="1:17" s="119" customFormat="1" ht="96.75" customHeight="1" hidden="1">
      <c r="A105" s="112"/>
      <c r="B105" s="112"/>
      <c r="C105" s="118"/>
      <c r="D105" s="120" t="s">
        <v>255</v>
      </c>
      <c r="E105" s="198">
        <f t="shared" si="4"/>
        <v>0</v>
      </c>
      <c r="F105" s="121">
        <v>0</v>
      </c>
      <c r="G105" s="121">
        <v>0</v>
      </c>
      <c r="H105" s="121">
        <v>0</v>
      </c>
      <c r="I105" s="121">
        <v>0</v>
      </c>
      <c r="J105" s="121"/>
      <c r="K105" s="121"/>
      <c r="L105" s="121"/>
      <c r="M105" s="121"/>
      <c r="N105" s="121"/>
      <c r="O105" s="121"/>
      <c r="P105" s="121"/>
      <c r="Q105" s="114">
        <f>E105+J105</f>
        <v>0</v>
      </c>
    </row>
    <row r="106" spans="1:17" s="119" customFormat="1" ht="112.5" customHeight="1" hidden="1">
      <c r="A106" s="112"/>
      <c r="B106" s="112"/>
      <c r="C106" s="118"/>
      <c r="D106" s="120" t="s">
        <v>375</v>
      </c>
      <c r="E106" s="198">
        <f t="shared" si="4"/>
        <v>0</v>
      </c>
      <c r="F106" s="121">
        <v>0</v>
      </c>
      <c r="G106" s="121">
        <v>0</v>
      </c>
      <c r="H106" s="121">
        <v>0</v>
      </c>
      <c r="I106" s="121">
        <v>0</v>
      </c>
      <c r="J106" s="121"/>
      <c r="K106" s="121"/>
      <c r="L106" s="121"/>
      <c r="M106" s="121"/>
      <c r="N106" s="121"/>
      <c r="O106" s="121"/>
      <c r="P106" s="121"/>
      <c r="Q106" s="114">
        <f>E106+J106</f>
        <v>0</v>
      </c>
    </row>
    <row r="107" spans="1:17" s="125" customFormat="1" ht="36" customHeight="1">
      <c r="A107" s="126" t="s">
        <v>137</v>
      </c>
      <c r="B107" s="127"/>
      <c r="C107" s="128"/>
      <c r="D107" s="129" t="s">
        <v>135</v>
      </c>
      <c r="E107" s="235">
        <f t="shared" si="4"/>
        <v>6653130</v>
      </c>
      <c r="F107" s="130">
        <f>F109+F110+F111+F112+F113</f>
        <v>6653130</v>
      </c>
      <c r="G107" s="130">
        <f>G109+G110+G111+G112+G113</f>
        <v>4789400</v>
      </c>
      <c r="H107" s="130">
        <f>H109+H110+H111+H112+H113</f>
        <v>476650</v>
      </c>
      <c r="I107" s="130">
        <f>I109+I110+I111+I112+I113</f>
        <v>0</v>
      </c>
      <c r="J107" s="130">
        <f aca="true" t="shared" si="20" ref="J107:P107">J109+J110+J111+J112+J113+J114</f>
        <v>124820</v>
      </c>
      <c r="K107" s="130">
        <f t="shared" si="20"/>
        <v>44820</v>
      </c>
      <c r="L107" s="130">
        <f t="shared" si="20"/>
        <v>44820</v>
      </c>
      <c r="M107" s="130">
        <f t="shared" si="20"/>
        <v>80000</v>
      </c>
      <c r="N107" s="130">
        <f t="shared" si="20"/>
        <v>21100</v>
      </c>
      <c r="O107" s="130">
        <f t="shared" si="20"/>
        <v>2000</v>
      </c>
      <c r="P107" s="130">
        <f t="shared" si="20"/>
        <v>44820</v>
      </c>
      <c r="Q107" s="130">
        <f aca="true" t="shared" si="21" ref="Q107:Q117">E107+J107</f>
        <v>6777950</v>
      </c>
    </row>
    <row r="108" spans="1:17" s="125" customFormat="1" ht="36.75" customHeight="1">
      <c r="A108" s="126" t="s">
        <v>136</v>
      </c>
      <c r="B108" s="127"/>
      <c r="C108" s="128"/>
      <c r="D108" s="129" t="s">
        <v>135</v>
      </c>
      <c r="E108" s="235">
        <f t="shared" si="4"/>
        <v>6653130</v>
      </c>
      <c r="F108" s="130">
        <f aca="true" t="shared" si="22" ref="F108:P108">F107</f>
        <v>6653130</v>
      </c>
      <c r="G108" s="130">
        <f t="shared" si="22"/>
        <v>4789400</v>
      </c>
      <c r="H108" s="130">
        <f t="shared" si="22"/>
        <v>476650</v>
      </c>
      <c r="I108" s="130">
        <f t="shared" si="22"/>
        <v>0</v>
      </c>
      <c r="J108" s="130">
        <f t="shared" si="22"/>
        <v>124820</v>
      </c>
      <c r="K108" s="130">
        <f t="shared" si="22"/>
        <v>44820</v>
      </c>
      <c r="L108" s="130">
        <f t="shared" si="22"/>
        <v>44820</v>
      </c>
      <c r="M108" s="130">
        <f t="shared" si="22"/>
        <v>80000</v>
      </c>
      <c r="N108" s="130">
        <f t="shared" si="22"/>
        <v>21100</v>
      </c>
      <c r="O108" s="130">
        <f t="shared" si="22"/>
        <v>2000</v>
      </c>
      <c r="P108" s="130">
        <f t="shared" si="22"/>
        <v>44820</v>
      </c>
      <c r="Q108" s="130">
        <f t="shared" si="21"/>
        <v>6777950</v>
      </c>
    </row>
    <row r="109" spans="1:17" s="119" customFormat="1" ht="82.5" customHeight="1">
      <c r="A109" s="112" t="s">
        <v>134</v>
      </c>
      <c r="B109" s="112" t="s">
        <v>133</v>
      </c>
      <c r="C109" s="118" t="s">
        <v>32</v>
      </c>
      <c r="D109" s="113" t="s">
        <v>132</v>
      </c>
      <c r="E109" s="114">
        <f t="shared" si="4"/>
        <v>340050</v>
      </c>
      <c r="F109" s="115">
        <v>340050</v>
      </c>
      <c r="G109" s="115">
        <v>269300</v>
      </c>
      <c r="H109" s="115">
        <v>0</v>
      </c>
      <c r="I109" s="115">
        <v>0</v>
      </c>
      <c r="J109" s="114">
        <v>0</v>
      </c>
      <c r="K109" s="115">
        <v>0</v>
      </c>
      <c r="L109" s="115">
        <v>0</v>
      </c>
      <c r="M109" s="115">
        <v>0</v>
      </c>
      <c r="N109" s="115">
        <v>0</v>
      </c>
      <c r="O109" s="115">
        <v>0</v>
      </c>
      <c r="P109" s="115">
        <v>0</v>
      </c>
      <c r="Q109" s="114">
        <f t="shared" si="21"/>
        <v>340050</v>
      </c>
    </row>
    <row r="110" spans="1:17" s="119" customFormat="1" ht="34.5" customHeight="1">
      <c r="A110" s="112" t="s">
        <v>131</v>
      </c>
      <c r="B110" s="112" t="s">
        <v>130</v>
      </c>
      <c r="C110" s="118" t="s">
        <v>129</v>
      </c>
      <c r="D110" s="113" t="s">
        <v>354</v>
      </c>
      <c r="E110" s="114">
        <f t="shared" si="4"/>
        <v>889000</v>
      </c>
      <c r="F110" s="115">
        <v>889000</v>
      </c>
      <c r="G110" s="115">
        <v>647400</v>
      </c>
      <c r="H110" s="115">
        <v>89300</v>
      </c>
      <c r="I110" s="115">
        <v>0</v>
      </c>
      <c r="J110" s="114">
        <v>50000</v>
      </c>
      <c r="K110" s="115">
        <v>0</v>
      </c>
      <c r="L110" s="115">
        <v>0</v>
      </c>
      <c r="M110" s="115">
        <v>50000</v>
      </c>
      <c r="N110" s="115">
        <v>19500</v>
      </c>
      <c r="O110" s="115">
        <v>0</v>
      </c>
      <c r="P110" s="115">
        <v>0</v>
      </c>
      <c r="Q110" s="114">
        <f t="shared" si="21"/>
        <v>939000</v>
      </c>
    </row>
    <row r="111" spans="1:17" s="119" customFormat="1" ht="30.75" customHeight="1">
      <c r="A111" s="112" t="s">
        <v>128</v>
      </c>
      <c r="B111" s="112" t="s">
        <v>127</v>
      </c>
      <c r="C111" s="118" t="s">
        <v>126</v>
      </c>
      <c r="D111" s="113" t="s">
        <v>125</v>
      </c>
      <c r="E111" s="114">
        <f t="shared" si="4"/>
        <v>1659050</v>
      </c>
      <c r="F111" s="115">
        <v>1659050</v>
      </c>
      <c r="G111" s="115">
        <v>1205400</v>
      </c>
      <c r="H111" s="115">
        <v>115550</v>
      </c>
      <c r="I111" s="115">
        <v>0</v>
      </c>
      <c r="J111" s="114">
        <v>26620</v>
      </c>
      <c r="K111" s="115">
        <v>26620</v>
      </c>
      <c r="L111" s="115">
        <v>26620</v>
      </c>
      <c r="M111" s="115">
        <v>0</v>
      </c>
      <c r="N111" s="115">
        <v>0</v>
      </c>
      <c r="O111" s="115">
        <v>0</v>
      </c>
      <c r="P111" s="115">
        <v>26620</v>
      </c>
      <c r="Q111" s="114">
        <f t="shared" si="21"/>
        <v>1685670</v>
      </c>
    </row>
    <row r="112" spans="1:17" s="119" customFormat="1" ht="63.75" customHeight="1">
      <c r="A112" s="112" t="s">
        <v>124</v>
      </c>
      <c r="B112" s="112" t="s">
        <v>90</v>
      </c>
      <c r="C112" s="118" t="s">
        <v>89</v>
      </c>
      <c r="D112" s="113" t="s">
        <v>88</v>
      </c>
      <c r="E112" s="114">
        <f t="shared" si="4"/>
        <v>3391080</v>
      </c>
      <c r="F112" s="115">
        <v>3391080</v>
      </c>
      <c r="G112" s="115">
        <v>2372300</v>
      </c>
      <c r="H112" s="115">
        <v>271800</v>
      </c>
      <c r="I112" s="115">
        <v>0</v>
      </c>
      <c r="J112" s="114">
        <f>K112+M112</f>
        <v>48200</v>
      </c>
      <c r="K112" s="115">
        <v>18200</v>
      </c>
      <c r="L112" s="115">
        <v>18200</v>
      </c>
      <c r="M112" s="115">
        <v>30000</v>
      </c>
      <c r="N112" s="115">
        <v>1600</v>
      </c>
      <c r="O112" s="115">
        <v>2000</v>
      </c>
      <c r="P112" s="115">
        <v>18200</v>
      </c>
      <c r="Q112" s="114">
        <f t="shared" si="21"/>
        <v>3439280</v>
      </c>
    </row>
    <row r="113" spans="1:17" s="119" customFormat="1" ht="48" customHeight="1">
      <c r="A113" s="112" t="s">
        <v>123</v>
      </c>
      <c r="B113" s="112" t="s">
        <v>122</v>
      </c>
      <c r="C113" s="118" t="s">
        <v>121</v>
      </c>
      <c r="D113" s="113" t="s">
        <v>120</v>
      </c>
      <c r="E113" s="114">
        <f t="shared" si="4"/>
        <v>373950</v>
      </c>
      <c r="F113" s="115">
        <v>373950</v>
      </c>
      <c r="G113" s="115">
        <v>295000</v>
      </c>
      <c r="H113" s="115">
        <v>0</v>
      </c>
      <c r="I113" s="115">
        <v>0</v>
      </c>
      <c r="J113" s="114">
        <v>0</v>
      </c>
      <c r="K113" s="115">
        <v>0</v>
      </c>
      <c r="L113" s="115">
        <v>0</v>
      </c>
      <c r="M113" s="115">
        <v>0</v>
      </c>
      <c r="N113" s="115">
        <v>0</v>
      </c>
      <c r="O113" s="115">
        <v>0</v>
      </c>
      <c r="P113" s="115">
        <v>0</v>
      </c>
      <c r="Q113" s="114">
        <f>E113+J113</f>
        <v>373950</v>
      </c>
    </row>
    <row r="114" spans="1:17" s="119" customFormat="1" ht="81.75" customHeight="1" hidden="1">
      <c r="A114" s="112" t="s">
        <v>293</v>
      </c>
      <c r="B114" s="112" t="s">
        <v>229</v>
      </c>
      <c r="C114" s="118" t="s">
        <v>162</v>
      </c>
      <c r="D114" s="113" t="s">
        <v>228</v>
      </c>
      <c r="E114" s="114">
        <f>F114</f>
        <v>0</v>
      </c>
      <c r="F114" s="115">
        <v>0</v>
      </c>
      <c r="G114" s="115">
        <v>0</v>
      </c>
      <c r="H114" s="115">
        <v>0</v>
      </c>
      <c r="I114" s="115">
        <v>0</v>
      </c>
      <c r="J114" s="114">
        <f aca="true" t="shared" si="23" ref="J114:P114">J116+J115</f>
        <v>0</v>
      </c>
      <c r="K114" s="115">
        <f t="shared" si="23"/>
        <v>0</v>
      </c>
      <c r="L114" s="115">
        <f t="shared" si="23"/>
        <v>0</v>
      </c>
      <c r="M114" s="115">
        <f t="shared" si="23"/>
        <v>0</v>
      </c>
      <c r="N114" s="115">
        <f t="shared" si="23"/>
        <v>0</v>
      </c>
      <c r="O114" s="115">
        <f t="shared" si="23"/>
        <v>0</v>
      </c>
      <c r="P114" s="115">
        <f t="shared" si="23"/>
        <v>0</v>
      </c>
      <c r="Q114" s="114">
        <f>E114+J114</f>
        <v>0</v>
      </c>
    </row>
    <row r="115" spans="1:17" s="119" customFormat="1" ht="119.25" customHeight="1" hidden="1">
      <c r="A115" s="112"/>
      <c r="B115" s="112"/>
      <c r="C115" s="118"/>
      <c r="D115" s="120" t="s">
        <v>295</v>
      </c>
      <c r="E115" s="198">
        <f>F115</f>
        <v>0</v>
      </c>
      <c r="F115" s="121">
        <v>0</v>
      </c>
      <c r="G115" s="121">
        <v>0</v>
      </c>
      <c r="H115" s="121">
        <v>0</v>
      </c>
      <c r="I115" s="121">
        <v>0</v>
      </c>
      <c r="J115" s="121"/>
      <c r="K115" s="121"/>
      <c r="L115" s="121"/>
      <c r="M115" s="121"/>
      <c r="N115" s="121"/>
      <c r="O115" s="121"/>
      <c r="P115" s="121"/>
      <c r="Q115" s="114">
        <f>E115+J115</f>
        <v>0</v>
      </c>
    </row>
    <row r="116" spans="1:17" s="119" customFormat="1" ht="100.5" customHeight="1" hidden="1">
      <c r="A116" s="112"/>
      <c r="B116" s="112"/>
      <c r="C116" s="118"/>
      <c r="D116" s="120" t="s">
        <v>255</v>
      </c>
      <c r="E116" s="198">
        <f>F116</f>
        <v>0</v>
      </c>
      <c r="F116" s="121">
        <v>0</v>
      </c>
      <c r="G116" s="121">
        <v>0</v>
      </c>
      <c r="H116" s="121">
        <v>0</v>
      </c>
      <c r="I116" s="121">
        <v>0</v>
      </c>
      <c r="J116" s="121"/>
      <c r="K116" s="121"/>
      <c r="L116" s="121"/>
      <c r="M116" s="121"/>
      <c r="N116" s="121"/>
      <c r="O116" s="121"/>
      <c r="P116" s="121"/>
      <c r="Q116" s="114">
        <f>E116+J116</f>
        <v>0</v>
      </c>
    </row>
    <row r="117" spans="1:17" s="108" customFormat="1" ht="16.5">
      <c r="A117" s="127" t="s">
        <v>224</v>
      </c>
      <c r="B117" s="127" t="s">
        <v>224</v>
      </c>
      <c r="C117" s="128" t="s">
        <v>224</v>
      </c>
      <c r="D117" s="130" t="s">
        <v>318</v>
      </c>
      <c r="E117" s="130">
        <f aca="true" t="shared" si="24" ref="E117:P117">E15+E79+E107</f>
        <v>90269975.19</v>
      </c>
      <c r="F117" s="130">
        <f t="shared" si="24"/>
        <v>89274868.62</v>
      </c>
      <c r="G117" s="130">
        <f t="shared" si="24"/>
        <v>49332745.91</v>
      </c>
      <c r="H117" s="130">
        <f t="shared" si="24"/>
        <v>6306280.88</v>
      </c>
      <c r="I117" s="130">
        <f t="shared" si="24"/>
        <v>995106.57</v>
      </c>
      <c r="J117" s="130">
        <f t="shared" si="24"/>
        <v>4484598</v>
      </c>
      <c r="K117" s="130">
        <f t="shared" si="24"/>
        <v>3292564.83</v>
      </c>
      <c r="L117" s="130">
        <f t="shared" si="24"/>
        <v>2360968.55</v>
      </c>
      <c r="M117" s="130">
        <f t="shared" si="24"/>
        <v>1162033.17</v>
      </c>
      <c r="N117" s="130">
        <f t="shared" si="24"/>
        <v>127400</v>
      </c>
      <c r="O117" s="130">
        <f t="shared" si="24"/>
        <v>229850</v>
      </c>
      <c r="P117" s="130">
        <f t="shared" si="24"/>
        <v>3322564.83</v>
      </c>
      <c r="Q117" s="130">
        <f t="shared" si="21"/>
        <v>94754573.19</v>
      </c>
    </row>
    <row r="118" s="108" customFormat="1" ht="15.75"/>
    <row r="119" s="108" customFormat="1" ht="59.25" customHeight="1">
      <c r="L119" s="170"/>
    </row>
    <row r="120" spans="2:12" s="108" customFormat="1" ht="34.5" customHeight="1">
      <c r="B120" s="346" t="s">
        <v>473</v>
      </c>
      <c r="C120" s="234"/>
      <c r="D120" s="234"/>
      <c r="F120" s="234"/>
      <c r="G120" s="341"/>
      <c r="H120" s="341"/>
      <c r="I120" s="30"/>
      <c r="J120" s="376" t="s">
        <v>474</v>
      </c>
      <c r="K120" s="377"/>
      <c r="L120" s="345"/>
    </row>
    <row r="121" spans="2:8" ht="18.75">
      <c r="B121" s="344"/>
      <c r="C121" s="343"/>
      <c r="D121" s="343"/>
      <c r="E121" s="1"/>
      <c r="F121" s="1"/>
      <c r="G121" s="1"/>
      <c r="H121" s="1"/>
    </row>
  </sheetData>
  <sheetProtection/>
  <mergeCells count="29">
    <mergeCell ref="M1:N1"/>
    <mergeCell ref="M2:Q2"/>
    <mergeCell ref="M3:P3"/>
    <mergeCell ref="D5:N5"/>
    <mergeCell ref="F11:F13"/>
    <mergeCell ref="A6:Q6"/>
    <mergeCell ref="Q10:Q13"/>
    <mergeCell ref="A8:B8"/>
    <mergeCell ref="P11:P13"/>
    <mergeCell ref="A7:B7"/>
    <mergeCell ref="L12:L13"/>
    <mergeCell ref="J11:J13"/>
    <mergeCell ref="E11:E13"/>
    <mergeCell ref="B10:B13"/>
    <mergeCell ref="A10:A13"/>
    <mergeCell ref="K11:L11"/>
    <mergeCell ref="I11:I13"/>
    <mergeCell ref="J10:P10"/>
    <mergeCell ref="O12:O13"/>
    <mergeCell ref="C10:C13"/>
    <mergeCell ref="D10:D13"/>
    <mergeCell ref="G12:G13"/>
    <mergeCell ref="H12:H13"/>
    <mergeCell ref="M11:M13"/>
    <mergeCell ref="N11:O11"/>
    <mergeCell ref="N12:N13"/>
    <mergeCell ref="E10:I10"/>
    <mergeCell ref="K12:K13"/>
    <mergeCell ref="G11:H11"/>
  </mergeCells>
  <printOptions/>
  <pageMargins left="0.1968503937007874" right="0.1968503937007874" top="0.67" bottom="0.1968503937007874" header="0" footer="0"/>
  <pageSetup fitToHeight="500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9">
      <selection activeCell="E25" sqref="E25"/>
    </sheetView>
  </sheetViews>
  <sheetFormatPr defaultColWidth="9.00390625" defaultRowHeight="12.75"/>
  <cols>
    <col min="1" max="3" width="12.00390625" style="218" customWidth="1"/>
    <col min="4" max="4" width="40.75390625" style="218" customWidth="1"/>
    <col min="5" max="5" width="12.375" style="218" customWidth="1"/>
    <col min="6" max="6" width="11.375" style="218" customWidth="1"/>
    <col min="7" max="7" width="9.375" style="218" bestFit="1" customWidth="1"/>
    <col min="8" max="8" width="11.375" style="218" customWidth="1"/>
    <col min="9" max="9" width="9.375" style="218" bestFit="1" customWidth="1"/>
    <col min="10" max="10" width="10.875" style="218" customWidth="1"/>
    <col min="11" max="11" width="9.375" style="218" bestFit="1" customWidth="1"/>
    <col min="12" max="12" width="11.00390625" style="218" customWidth="1"/>
    <col min="13" max="13" width="11.25390625" style="218" customWidth="1"/>
    <col min="14" max="14" width="11.625" style="218" customWidth="1"/>
    <col min="15" max="15" width="9.375" style="218" bestFit="1" customWidth="1"/>
    <col min="16" max="16" width="12.125" style="218" customWidth="1"/>
    <col min="17" max="16384" width="9.125" style="218" customWidth="1"/>
  </cols>
  <sheetData>
    <row r="1" spans="1:16" s="27" customFormat="1" ht="15.75">
      <c r="A1" s="27" t="s">
        <v>119</v>
      </c>
      <c r="L1" s="423" t="s">
        <v>177</v>
      </c>
      <c r="M1" s="423"/>
      <c r="N1" s="423"/>
      <c r="O1" s="202"/>
      <c r="P1" s="131"/>
    </row>
    <row r="2" spans="12:17" s="27" customFormat="1" ht="32.25" customHeight="1">
      <c r="L2" s="389" t="s">
        <v>440</v>
      </c>
      <c r="M2" s="389"/>
      <c r="N2" s="389"/>
      <c r="O2" s="389"/>
      <c r="P2" s="389"/>
      <c r="Q2" s="389"/>
    </row>
    <row r="3" spans="6:16" s="27" customFormat="1" ht="15.75">
      <c r="F3" s="159"/>
      <c r="L3" s="388">
        <v>44126</v>
      </c>
      <c r="M3" s="388"/>
      <c r="N3" s="388"/>
      <c r="O3" s="388"/>
      <c r="P3" s="202"/>
    </row>
    <row r="4" spans="12:16" s="27" customFormat="1" ht="16.5" customHeight="1">
      <c r="L4" s="389"/>
      <c r="M4" s="389"/>
      <c r="N4" s="389"/>
      <c r="O4" s="389"/>
      <c r="P4" s="389"/>
    </row>
    <row r="5" spans="13:14" s="27" customFormat="1" ht="13.5" customHeight="1">
      <c r="M5" s="423"/>
      <c r="N5" s="423"/>
    </row>
    <row r="6" spans="13:14" s="27" customFormat="1" ht="15.75">
      <c r="M6" s="202"/>
      <c r="N6" s="202"/>
    </row>
    <row r="7" spans="1:16" s="27" customFormat="1" ht="18.75">
      <c r="A7" s="425" t="s">
        <v>347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</row>
    <row r="8" spans="1:16" s="27" customFormat="1" ht="15.75">
      <c r="A8" s="203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</row>
    <row r="9" spans="1:16" s="27" customFormat="1" ht="15.75">
      <c r="A9" s="411">
        <v>25530000000</v>
      </c>
      <c r="B9" s="411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</row>
    <row r="10" spans="1:16" s="27" customFormat="1" ht="15.75">
      <c r="A10" s="427" t="s">
        <v>299</v>
      </c>
      <c r="B10" s="42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</row>
    <row r="11" ht="12.75">
      <c r="P11" s="221" t="s">
        <v>239</v>
      </c>
    </row>
    <row r="12" spans="1:16" ht="12.75" customHeight="1">
      <c r="A12" s="399" t="s">
        <v>301</v>
      </c>
      <c r="B12" s="399" t="s">
        <v>300</v>
      </c>
      <c r="C12" s="399" t="s">
        <v>199</v>
      </c>
      <c r="D12" s="399" t="s">
        <v>302</v>
      </c>
      <c r="E12" s="416" t="s">
        <v>37</v>
      </c>
      <c r="F12" s="422"/>
      <c r="G12" s="422"/>
      <c r="H12" s="417"/>
      <c r="I12" s="416" t="s">
        <v>36</v>
      </c>
      <c r="J12" s="422"/>
      <c r="K12" s="422"/>
      <c r="L12" s="417"/>
      <c r="M12" s="419" t="s">
        <v>305</v>
      </c>
      <c r="N12" s="420"/>
      <c r="O12" s="420"/>
      <c r="P12" s="421"/>
    </row>
    <row r="13" spans="1:16" ht="12.75" customHeight="1">
      <c r="A13" s="399"/>
      <c r="B13" s="399"/>
      <c r="C13" s="399"/>
      <c r="D13" s="399"/>
      <c r="E13" s="415" t="s">
        <v>24</v>
      </c>
      <c r="F13" s="416" t="s">
        <v>25</v>
      </c>
      <c r="G13" s="417"/>
      <c r="H13" s="418" t="s">
        <v>304</v>
      </c>
      <c r="I13" s="415" t="s">
        <v>24</v>
      </c>
      <c r="J13" s="416" t="s">
        <v>25</v>
      </c>
      <c r="K13" s="417"/>
      <c r="L13" s="418" t="s">
        <v>304</v>
      </c>
      <c r="M13" s="418" t="s">
        <v>24</v>
      </c>
      <c r="N13" s="419" t="s">
        <v>25</v>
      </c>
      <c r="O13" s="421"/>
      <c r="P13" s="418" t="s">
        <v>304</v>
      </c>
    </row>
    <row r="14" spans="1:16" ht="12.75">
      <c r="A14" s="399"/>
      <c r="B14" s="399"/>
      <c r="C14" s="399"/>
      <c r="D14" s="399"/>
      <c r="E14" s="415"/>
      <c r="F14" s="415" t="s">
        <v>184</v>
      </c>
      <c r="G14" s="415" t="s">
        <v>203</v>
      </c>
      <c r="H14" s="415"/>
      <c r="I14" s="415"/>
      <c r="J14" s="415" t="s">
        <v>184</v>
      </c>
      <c r="K14" s="415" t="s">
        <v>203</v>
      </c>
      <c r="L14" s="415"/>
      <c r="M14" s="415"/>
      <c r="N14" s="418" t="s">
        <v>184</v>
      </c>
      <c r="O14" s="418" t="s">
        <v>203</v>
      </c>
      <c r="P14" s="415"/>
    </row>
    <row r="15" spans="1:16" ht="53.25" customHeight="1">
      <c r="A15" s="399"/>
      <c r="B15" s="399"/>
      <c r="C15" s="399"/>
      <c r="D15" s="399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</row>
    <row r="16" spans="1:16" ht="12.75">
      <c r="A16" s="219">
        <v>1</v>
      </c>
      <c r="B16" s="219">
        <v>2</v>
      </c>
      <c r="C16" s="219">
        <v>3</v>
      </c>
      <c r="D16" s="219">
        <v>4</v>
      </c>
      <c r="E16" s="219">
        <v>5</v>
      </c>
      <c r="F16" s="219">
        <v>6</v>
      </c>
      <c r="G16" s="219">
        <v>7</v>
      </c>
      <c r="H16" s="220">
        <v>8</v>
      </c>
      <c r="I16" s="219">
        <v>9</v>
      </c>
      <c r="J16" s="219">
        <v>10</v>
      </c>
      <c r="K16" s="219">
        <v>11</v>
      </c>
      <c r="L16" s="220">
        <v>12</v>
      </c>
      <c r="M16" s="220">
        <v>13</v>
      </c>
      <c r="N16" s="220">
        <v>14</v>
      </c>
      <c r="O16" s="220">
        <v>15</v>
      </c>
      <c r="P16" s="220">
        <v>16</v>
      </c>
    </row>
    <row r="17" spans="1:16" s="234" customFormat="1" ht="15.75">
      <c r="A17" s="314" t="s">
        <v>41</v>
      </c>
      <c r="B17" s="315"/>
      <c r="C17" s="315"/>
      <c r="D17" s="316" t="s">
        <v>169</v>
      </c>
      <c r="E17" s="317">
        <v>100000</v>
      </c>
      <c r="F17" s="317">
        <v>32000</v>
      </c>
      <c r="G17" s="317">
        <v>0</v>
      </c>
      <c r="H17" s="318">
        <f aca="true" t="shared" si="0" ref="H17:H23">E17+F17</f>
        <v>132000</v>
      </c>
      <c r="I17" s="317">
        <v>0</v>
      </c>
      <c r="J17" s="317">
        <v>-32000</v>
      </c>
      <c r="K17" s="317">
        <v>0</v>
      </c>
      <c r="L17" s="318">
        <f aca="true" t="shared" si="1" ref="L17:L23">I17+J17</f>
        <v>-32000</v>
      </c>
      <c r="M17" s="318">
        <f aca="true" t="shared" si="2" ref="M17:O23">E17+I17</f>
        <v>100000</v>
      </c>
      <c r="N17" s="318">
        <f t="shared" si="2"/>
        <v>0</v>
      </c>
      <c r="O17" s="318">
        <f t="shared" si="2"/>
        <v>0</v>
      </c>
      <c r="P17" s="318">
        <f aca="true" t="shared" si="3" ref="P17:P23">M17+N17</f>
        <v>100000</v>
      </c>
    </row>
    <row r="18" spans="1:16" s="234" customFormat="1" ht="15.75">
      <c r="A18" s="314" t="s">
        <v>40</v>
      </c>
      <c r="B18" s="315"/>
      <c r="C18" s="315"/>
      <c r="D18" s="316" t="s">
        <v>170</v>
      </c>
      <c r="E18" s="317">
        <v>100000</v>
      </c>
      <c r="F18" s="317">
        <v>32000</v>
      </c>
      <c r="G18" s="317">
        <v>0</v>
      </c>
      <c r="H18" s="318">
        <f t="shared" si="0"/>
        <v>132000</v>
      </c>
      <c r="I18" s="317">
        <v>0</v>
      </c>
      <c r="J18" s="317">
        <v>-32000</v>
      </c>
      <c r="K18" s="317">
        <v>0</v>
      </c>
      <c r="L18" s="318">
        <f t="shared" si="1"/>
        <v>-32000</v>
      </c>
      <c r="M18" s="318">
        <f t="shared" si="2"/>
        <v>100000</v>
      </c>
      <c r="N18" s="318">
        <f t="shared" si="2"/>
        <v>0</v>
      </c>
      <c r="O18" s="318">
        <f t="shared" si="2"/>
        <v>0</v>
      </c>
      <c r="P18" s="318">
        <f t="shared" si="3"/>
        <v>100000</v>
      </c>
    </row>
    <row r="19" spans="1:16" s="234" customFormat="1" ht="47.25">
      <c r="A19" s="314" t="s">
        <v>60</v>
      </c>
      <c r="B19" s="314" t="s">
        <v>59</v>
      </c>
      <c r="C19" s="314" t="s">
        <v>16</v>
      </c>
      <c r="D19" s="316" t="s">
        <v>218</v>
      </c>
      <c r="E19" s="317">
        <v>100000</v>
      </c>
      <c r="F19" s="317">
        <v>32000</v>
      </c>
      <c r="G19" s="317">
        <v>0</v>
      </c>
      <c r="H19" s="318">
        <f t="shared" si="0"/>
        <v>132000</v>
      </c>
      <c r="I19" s="317">
        <v>0</v>
      </c>
      <c r="J19" s="317">
        <v>0</v>
      </c>
      <c r="K19" s="317">
        <v>0</v>
      </c>
      <c r="L19" s="318">
        <f t="shared" si="1"/>
        <v>0</v>
      </c>
      <c r="M19" s="318">
        <f t="shared" si="2"/>
        <v>100000</v>
      </c>
      <c r="N19" s="318">
        <f t="shared" si="2"/>
        <v>32000</v>
      </c>
      <c r="O19" s="318">
        <f t="shared" si="2"/>
        <v>0</v>
      </c>
      <c r="P19" s="318">
        <f t="shared" si="3"/>
        <v>132000</v>
      </c>
    </row>
    <row r="20" spans="1:16" s="234" customFormat="1" ht="15.75">
      <c r="A20" s="319"/>
      <c r="B20" s="320" t="s">
        <v>35</v>
      </c>
      <c r="C20" s="319"/>
      <c r="D20" s="321" t="s">
        <v>34</v>
      </c>
      <c r="E20" s="322">
        <v>100000</v>
      </c>
      <c r="F20" s="322">
        <v>32000</v>
      </c>
      <c r="G20" s="322">
        <v>0</v>
      </c>
      <c r="H20" s="323">
        <f t="shared" si="0"/>
        <v>132000</v>
      </c>
      <c r="I20" s="322">
        <v>0</v>
      </c>
      <c r="J20" s="322">
        <v>0</v>
      </c>
      <c r="K20" s="322">
        <v>0</v>
      </c>
      <c r="L20" s="323">
        <f t="shared" si="1"/>
        <v>0</v>
      </c>
      <c r="M20" s="323">
        <f t="shared" si="2"/>
        <v>100000</v>
      </c>
      <c r="N20" s="323">
        <f t="shared" si="2"/>
        <v>32000</v>
      </c>
      <c r="O20" s="323">
        <f t="shared" si="2"/>
        <v>0</v>
      </c>
      <c r="P20" s="323">
        <f t="shared" si="3"/>
        <v>132000</v>
      </c>
    </row>
    <row r="21" spans="1:16" s="234" customFormat="1" ht="47.25">
      <c r="A21" s="314" t="s">
        <v>331</v>
      </c>
      <c r="B21" s="314" t="s">
        <v>332</v>
      </c>
      <c r="C21" s="314" t="s">
        <v>16</v>
      </c>
      <c r="D21" s="316" t="s">
        <v>333</v>
      </c>
      <c r="E21" s="317">
        <v>0</v>
      </c>
      <c r="F21" s="317">
        <v>0</v>
      </c>
      <c r="G21" s="317">
        <v>0</v>
      </c>
      <c r="H21" s="318">
        <f t="shared" si="0"/>
        <v>0</v>
      </c>
      <c r="I21" s="317">
        <v>0</v>
      </c>
      <c r="J21" s="317">
        <v>-32000</v>
      </c>
      <c r="K21" s="317">
        <v>0</v>
      </c>
      <c r="L21" s="318">
        <f t="shared" si="1"/>
        <v>-32000</v>
      </c>
      <c r="M21" s="318">
        <f t="shared" si="2"/>
        <v>0</v>
      </c>
      <c r="N21" s="318">
        <f t="shared" si="2"/>
        <v>-32000</v>
      </c>
      <c r="O21" s="318">
        <f t="shared" si="2"/>
        <v>0</v>
      </c>
      <c r="P21" s="318">
        <f t="shared" si="3"/>
        <v>-32000</v>
      </c>
    </row>
    <row r="22" spans="1:16" s="234" customFormat="1" ht="15.75">
      <c r="A22" s="319"/>
      <c r="B22" s="320" t="s">
        <v>334</v>
      </c>
      <c r="C22" s="319"/>
      <c r="D22" s="321" t="s">
        <v>335</v>
      </c>
      <c r="E22" s="322">
        <v>0</v>
      </c>
      <c r="F22" s="322">
        <v>0</v>
      </c>
      <c r="G22" s="322">
        <v>0</v>
      </c>
      <c r="H22" s="323">
        <f t="shared" si="0"/>
        <v>0</v>
      </c>
      <c r="I22" s="322">
        <v>0</v>
      </c>
      <c r="J22" s="322">
        <v>-32000</v>
      </c>
      <c r="K22" s="322">
        <v>0</v>
      </c>
      <c r="L22" s="323">
        <f t="shared" si="1"/>
        <v>-32000</v>
      </c>
      <c r="M22" s="323">
        <f t="shared" si="2"/>
        <v>0</v>
      </c>
      <c r="N22" s="323">
        <f t="shared" si="2"/>
        <v>-32000</v>
      </c>
      <c r="O22" s="323">
        <f t="shared" si="2"/>
        <v>0</v>
      </c>
      <c r="P22" s="323">
        <f t="shared" si="3"/>
        <v>-32000</v>
      </c>
    </row>
    <row r="23" spans="1:16" s="234" customFormat="1" ht="15.75">
      <c r="A23" s="324" t="s">
        <v>303</v>
      </c>
      <c r="B23" s="324" t="s">
        <v>303</v>
      </c>
      <c r="C23" s="324" t="s">
        <v>303</v>
      </c>
      <c r="D23" s="312" t="s">
        <v>318</v>
      </c>
      <c r="E23" s="318">
        <v>100000</v>
      </c>
      <c r="F23" s="318">
        <v>32000</v>
      </c>
      <c r="G23" s="318">
        <v>0</v>
      </c>
      <c r="H23" s="318">
        <f t="shared" si="0"/>
        <v>132000</v>
      </c>
      <c r="I23" s="318">
        <v>0</v>
      </c>
      <c r="J23" s="318">
        <v>-32000</v>
      </c>
      <c r="K23" s="318">
        <v>0</v>
      </c>
      <c r="L23" s="318">
        <f t="shared" si="1"/>
        <v>-32000</v>
      </c>
      <c r="M23" s="318">
        <f t="shared" si="2"/>
        <v>100000</v>
      </c>
      <c r="N23" s="318">
        <f t="shared" si="2"/>
        <v>0</v>
      </c>
      <c r="O23" s="318">
        <f t="shared" si="2"/>
        <v>0</v>
      </c>
      <c r="P23" s="318">
        <f t="shared" si="3"/>
        <v>100000</v>
      </c>
    </row>
    <row r="24" spans="1:16" s="242" customFormat="1" ht="77.25" customHeight="1">
      <c r="A24" s="239"/>
      <c r="B24" s="239"/>
      <c r="C24" s="239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</row>
    <row r="25" spans="2:12" s="108" customFormat="1" ht="24.75" customHeight="1">
      <c r="B25" s="414" t="s">
        <v>473</v>
      </c>
      <c r="C25" s="414"/>
      <c r="D25" s="414"/>
      <c r="E25" s="376"/>
      <c r="F25" s="377"/>
      <c r="G25" s="341"/>
      <c r="H25" s="376" t="s">
        <v>474</v>
      </c>
      <c r="I25" s="377"/>
      <c r="J25" s="424"/>
      <c r="K25" s="424"/>
      <c r="L25" s="424"/>
    </row>
    <row r="26" spans="2:7" ht="18.75">
      <c r="B26" s="344"/>
      <c r="C26" s="343"/>
      <c r="D26" s="343"/>
      <c r="E26" s="1"/>
      <c r="F26" s="1"/>
      <c r="G26" s="1"/>
    </row>
  </sheetData>
  <sheetProtection/>
  <mergeCells count="32">
    <mergeCell ref="J25:L25"/>
    <mergeCell ref="L2:Q2"/>
    <mergeCell ref="L4:P4"/>
    <mergeCell ref="M5:N5"/>
    <mergeCell ref="A7:P7"/>
    <mergeCell ref="A9:B9"/>
    <mergeCell ref="A10:B10"/>
    <mergeCell ref="H13:H15"/>
    <mergeCell ref="D12:D15"/>
    <mergeCell ref="E12:H12"/>
    <mergeCell ref="A12:A15"/>
    <mergeCell ref="G14:G15"/>
    <mergeCell ref="I12:L12"/>
    <mergeCell ref="L1:N1"/>
    <mergeCell ref="L3:O3"/>
    <mergeCell ref="L13:L15"/>
    <mergeCell ref="P13:P15"/>
    <mergeCell ref="M12:P12"/>
    <mergeCell ref="M13:M15"/>
    <mergeCell ref="N13:O13"/>
    <mergeCell ref="N14:N15"/>
    <mergeCell ref="O14:O15"/>
    <mergeCell ref="B25:D25"/>
    <mergeCell ref="F14:F15"/>
    <mergeCell ref="I13:I15"/>
    <mergeCell ref="J13:K13"/>
    <mergeCell ref="J14:J15"/>
    <mergeCell ref="K14:K15"/>
    <mergeCell ref="B12:B15"/>
    <mergeCell ref="C12:C15"/>
    <mergeCell ref="E13:E15"/>
    <mergeCell ref="F13:G13"/>
  </mergeCells>
  <printOptions/>
  <pageMargins left="0.1968503937007874" right="0.1968503937007874" top="0.3937007874015748" bottom="0.3937007874015748" header="0" footer="0"/>
  <pageSetup fitToHeight="500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98"/>
  <sheetViews>
    <sheetView zoomScalePageLayoutView="0" workbookViewId="0" topLeftCell="A7">
      <selection activeCell="A19" sqref="A19"/>
    </sheetView>
  </sheetViews>
  <sheetFormatPr defaultColWidth="8.75390625" defaultRowHeight="12.75"/>
  <cols>
    <col min="1" max="1" width="18.25390625" style="29" customWidth="1"/>
    <col min="2" max="2" width="20.125" style="29" customWidth="1"/>
    <col min="3" max="3" width="16.875" style="29" customWidth="1"/>
    <col min="4" max="4" width="11.125" style="29" customWidth="1"/>
    <col min="5" max="5" width="5.125" style="29" customWidth="1"/>
    <col min="6" max="6" width="6.875" style="29" customWidth="1"/>
    <col min="7" max="7" width="10.125" style="29" customWidth="1"/>
    <col min="8" max="8" width="17.25390625" style="29" customWidth="1"/>
    <col min="9" max="9" width="16.875" style="29" customWidth="1"/>
    <col min="10" max="10" width="16.00390625" style="29" customWidth="1"/>
    <col min="11" max="11" width="15.00390625" style="29" customWidth="1"/>
    <col min="12" max="13" width="15.75390625" style="29" customWidth="1"/>
    <col min="14" max="14" width="13.125" style="29" customWidth="1"/>
    <col min="15" max="15" width="15.375" style="29" customWidth="1"/>
    <col min="16" max="16" width="13.25390625" style="29" customWidth="1"/>
    <col min="17" max="17" width="6.625" style="29" hidden="1" customWidth="1"/>
    <col min="18" max="18" width="5.125" style="29" hidden="1" customWidth="1"/>
    <col min="19" max="19" width="5.75390625" style="29" hidden="1" customWidth="1"/>
    <col min="20" max="20" width="20.125" style="29" customWidth="1"/>
    <col min="21" max="21" width="15.25390625" style="29" customWidth="1"/>
    <col min="22" max="22" width="20.125" style="29" customWidth="1"/>
    <col min="23" max="23" width="12.75390625" style="29" customWidth="1"/>
    <col min="24" max="24" width="12.625" style="29" customWidth="1"/>
    <col min="25" max="25" width="10.875" style="29" customWidth="1"/>
    <col min="26" max="26" width="11.875" style="29" customWidth="1"/>
    <col min="27" max="27" width="8.75390625" style="29" customWidth="1"/>
    <col min="28" max="28" width="11.625" style="29" customWidth="1"/>
    <col min="29" max="29" width="11.00390625" style="29" customWidth="1"/>
    <col min="30" max="30" width="12.375" style="29" customWidth="1"/>
    <col min="31" max="31" width="11.375" style="29" customWidth="1"/>
    <col min="32" max="32" width="9.25390625" style="29" customWidth="1"/>
    <col min="33" max="33" width="11.625" style="29" customWidth="1"/>
    <col min="34" max="34" width="9.625" style="29" customWidth="1"/>
    <col min="35" max="35" width="12.00390625" style="29" customWidth="1"/>
    <col min="36" max="36" width="10.25390625" style="29" customWidth="1"/>
    <col min="37" max="37" width="11.25390625" style="29" customWidth="1"/>
    <col min="38" max="38" width="11.00390625" style="29" customWidth="1"/>
    <col min="39" max="39" width="0.2421875" style="29" hidden="1" customWidth="1"/>
    <col min="40" max="40" width="12.25390625" style="29" customWidth="1"/>
    <col min="41" max="41" width="4.125" style="29" customWidth="1"/>
    <col min="42" max="42" width="4.625" style="29" customWidth="1"/>
    <col min="43" max="43" width="4.375" style="29" customWidth="1"/>
    <col min="44" max="44" width="13.00390625" style="29" customWidth="1"/>
    <col min="45" max="16384" width="8.75390625" style="29" customWidth="1"/>
  </cols>
  <sheetData>
    <row r="1" spans="1:44" ht="16.5" customHeight="1">
      <c r="A1" s="34"/>
      <c r="B1" s="35"/>
      <c r="C1" s="35"/>
      <c r="D1" s="35"/>
      <c r="E1" s="36"/>
      <c r="F1" s="36"/>
      <c r="G1" s="36"/>
      <c r="H1" s="36"/>
      <c r="I1" s="36"/>
      <c r="J1" s="36"/>
      <c r="K1" s="36"/>
      <c r="L1" s="423" t="s">
        <v>178</v>
      </c>
      <c r="M1" s="423"/>
      <c r="N1" s="423"/>
      <c r="O1" s="423"/>
      <c r="P1" s="348"/>
      <c r="Q1" s="348"/>
      <c r="R1" s="348"/>
      <c r="S1" s="348"/>
      <c r="T1" s="131"/>
      <c r="U1" s="131"/>
      <c r="V1" s="131"/>
      <c r="W1" s="37"/>
      <c r="AJ1" s="423"/>
      <c r="AK1" s="423"/>
      <c r="AL1" s="423"/>
      <c r="AM1" s="105"/>
      <c r="AN1" s="191"/>
      <c r="AO1" s="185"/>
      <c r="AP1" s="105"/>
      <c r="AQ1" s="131"/>
      <c r="AR1" s="37"/>
    </row>
    <row r="2" spans="1:44" ht="31.5" customHeight="1">
      <c r="A2" s="34"/>
      <c r="B2" s="35"/>
      <c r="C2" s="35"/>
      <c r="D2" s="35"/>
      <c r="E2" s="36"/>
      <c r="F2" s="36"/>
      <c r="G2" s="36"/>
      <c r="H2" s="36"/>
      <c r="I2" s="36"/>
      <c r="J2" s="36"/>
      <c r="K2" s="36"/>
      <c r="L2" s="389" t="s">
        <v>499</v>
      </c>
      <c r="M2" s="389"/>
      <c r="N2" s="389"/>
      <c r="O2" s="389"/>
      <c r="P2" s="389"/>
      <c r="Q2" s="389"/>
      <c r="R2" s="389"/>
      <c r="S2" s="389"/>
      <c r="T2" s="389"/>
      <c r="U2" s="347"/>
      <c r="V2" s="347"/>
      <c r="W2" s="169"/>
      <c r="AJ2" s="389"/>
      <c r="AK2" s="389"/>
      <c r="AL2" s="389"/>
      <c r="AM2" s="389"/>
      <c r="AN2" s="389"/>
      <c r="AO2" s="389"/>
      <c r="AP2" s="389"/>
      <c r="AQ2" s="389"/>
      <c r="AR2" s="389"/>
    </row>
    <row r="3" spans="1:44" ht="16.5" customHeight="1">
      <c r="A3" s="38"/>
      <c r="B3" s="38"/>
      <c r="C3" s="38"/>
      <c r="D3" s="38"/>
      <c r="E3" s="36"/>
      <c r="F3" s="36"/>
      <c r="G3" s="36"/>
      <c r="H3" s="36"/>
      <c r="I3" s="36"/>
      <c r="J3" s="36"/>
      <c r="K3" s="36"/>
      <c r="L3" s="388">
        <v>44126</v>
      </c>
      <c r="M3" s="388"/>
      <c r="N3" s="388"/>
      <c r="O3" s="388"/>
      <c r="P3" s="388"/>
      <c r="Q3" s="158"/>
      <c r="R3" s="158"/>
      <c r="S3" s="158"/>
      <c r="T3" s="158"/>
      <c r="U3" s="158"/>
      <c r="V3" s="158"/>
      <c r="W3" s="37"/>
      <c r="AJ3" s="388"/>
      <c r="AK3" s="388"/>
      <c r="AL3" s="388"/>
      <c r="AM3" s="388"/>
      <c r="AN3" s="158"/>
      <c r="AO3" s="158"/>
      <c r="AP3" s="158"/>
      <c r="AQ3" s="158"/>
      <c r="AR3" s="37"/>
    </row>
    <row r="4" spans="1:44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</row>
    <row r="5" spans="1:44" ht="37.5" customHeight="1">
      <c r="A5" s="365"/>
      <c r="B5" s="450" t="s">
        <v>306</v>
      </c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349"/>
      <c r="V5" s="349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</row>
    <row r="6" spans="1:44" ht="28.5" customHeight="1">
      <c r="A6" s="411">
        <v>25530000000</v>
      </c>
      <c r="B6" s="411"/>
      <c r="C6" s="301"/>
      <c r="D6" s="368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</row>
    <row r="7" spans="1:44" ht="16.5" customHeight="1">
      <c r="A7" s="427" t="s">
        <v>299</v>
      </c>
      <c r="B7" s="427"/>
      <c r="C7" s="328"/>
      <c r="D7" s="328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</row>
    <row r="8" spans="1:44" ht="22.5">
      <c r="A8" s="39"/>
      <c r="B8" s="36"/>
      <c r="C8" s="36"/>
      <c r="D8" s="36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  <c r="U8" s="366"/>
      <c r="V8" s="366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1"/>
      <c r="AM8" s="42"/>
      <c r="AN8" s="42"/>
      <c r="AO8" s="42"/>
      <c r="AP8" s="42"/>
      <c r="AR8" s="43" t="s">
        <v>179</v>
      </c>
    </row>
    <row r="9" spans="1:44" ht="33.75" customHeight="1">
      <c r="A9" s="437" t="s">
        <v>307</v>
      </c>
      <c r="B9" s="437" t="s">
        <v>180</v>
      </c>
      <c r="C9" s="445" t="s">
        <v>181</v>
      </c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75"/>
      <c r="U9" s="437" t="s">
        <v>307</v>
      </c>
      <c r="V9" s="437" t="s">
        <v>180</v>
      </c>
      <c r="W9" s="451" t="s">
        <v>182</v>
      </c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476"/>
      <c r="AR9" s="452"/>
    </row>
    <row r="10" spans="1:44" ht="15.75" customHeight="1">
      <c r="A10" s="438"/>
      <c r="B10" s="438"/>
      <c r="C10" s="428" t="s">
        <v>470</v>
      </c>
      <c r="D10" s="429"/>
      <c r="E10" s="451" t="s">
        <v>424</v>
      </c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334"/>
      <c r="R10" s="334"/>
      <c r="S10" s="335"/>
      <c r="T10" s="455" t="s">
        <v>184</v>
      </c>
      <c r="U10" s="438"/>
      <c r="V10" s="438"/>
      <c r="W10" s="458" t="s">
        <v>189</v>
      </c>
      <c r="X10" s="459"/>
      <c r="Y10" s="459"/>
      <c r="Z10" s="459"/>
      <c r="AA10" s="459"/>
      <c r="AB10" s="459"/>
      <c r="AC10" s="459"/>
      <c r="AD10" s="459"/>
      <c r="AE10" s="459"/>
      <c r="AF10" s="459"/>
      <c r="AG10" s="459"/>
      <c r="AH10" s="459"/>
      <c r="AI10" s="459"/>
      <c r="AJ10" s="459"/>
      <c r="AK10" s="460"/>
      <c r="AL10" s="478" t="s">
        <v>183</v>
      </c>
      <c r="AM10" s="479"/>
      <c r="AN10" s="479"/>
      <c r="AO10" s="479"/>
      <c r="AP10" s="479"/>
      <c r="AQ10" s="480"/>
      <c r="AR10" s="455" t="s">
        <v>184</v>
      </c>
    </row>
    <row r="11" spans="1:44" ht="62.25" customHeight="1">
      <c r="A11" s="438"/>
      <c r="B11" s="438"/>
      <c r="C11" s="430"/>
      <c r="D11" s="431"/>
      <c r="E11" s="440" t="s">
        <v>425</v>
      </c>
      <c r="F11" s="441"/>
      <c r="G11" s="441"/>
      <c r="H11" s="441"/>
      <c r="I11" s="441"/>
      <c r="J11" s="441"/>
      <c r="K11" s="441"/>
      <c r="L11" s="442"/>
      <c r="M11" s="434" t="s">
        <v>186</v>
      </c>
      <c r="N11" s="435"/>
      <c r="O11" s="435"/>
      <c r="P11" s="435"/>
      <c r="Q11" s="436"/>
      <c r="R11" s="336"/>
      <c r="S11" s="337"/>
      <c r="T11" s="456"/>
      <c r="U11" s="438"/>
      <c r="V11" s="438"/>
      <c r="W11" s="461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2"/>
      <c r="AI11" s="462"/>
      <c r="AJ11" s="462"/>
      <c r="AK11" s="463"/>
      <c r="AL11" s="469" t="s">
        <v>185</v>
      </c>
      <c r="AM11" s="470"/>
      <c r="AN11" s="470"/>
      <c r="AO11" s="471"/>
      <c r="AP11" s="469" t="s">
        <v>186</v>
      </c>
      <c r="AQ11" s="477"/>
      <c r="AR11" s="456"/>
    </row>
    <row r="12" spans="1:44" ht="17.25" customHeight="1">
      <c r="A12" s="438"/>
      <c r="B12" s="438"/>
      <c r="C12" s="445" t="s">
        <v>308</v>
      </c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334"/>
      <c r="R12" s="334"/>
      <c r="S12" s="335"/>
      <c r="T12" s="456"/>
      <c r="U12" s="438"/>
      <c r="V12" s="438"/>
      <c r="W12" s="478" t="s">
        <v>308</v>
      </c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4"/>
      <c r="AR12" s="456"/>
    </row>
    <row r="13" spans="1:44" ht="62.25" customHeight="1" hidden="1">
      <c r="A13" s="438"/>
      <c r="B13" s="438"/>
      <c r="C13" s="338"/>
      <c r="D13" s="372"/>
      <c r="E13" s="223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5"/>
      <c r="T13" s="456"/>
      <c r="U13" s="438"/>
      <c r="V13" s="438"/>
      <c r="W13" s="207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9"/>
      <c r="AL13" s="210"/>
      <c r="AM13" s="211"/>
      <c r="AN13" s="226"/>
      <c r="AO13" s="227"/>
      <c r="AP13" s="228"/>
      <c r="AQ13" s="229"/>
      <c r="AR13" s="456"/>
    </row>
    <row r="14" spans="1:44" ht="42" customHeight="1">
      <c r="A14" s="438"/>
      <c r="B14" s="438"/>
      <c r="C14" s="432" t="s">
        <v>423</v>
      </c>
      <c r="D14" s="432" t="s">
        <v>471</v>
      </c>
      <c r="E14" s="489" t="s">
        <v>205</v>
      </c>
      <c r="F14" s="490"/>
      <c r="G14" s="443" t="s">
        <v>337</v>
      </c>
      <c r="H14" s="443" t="s">
        <v>405</v>
      </c>
      <c r="I14" s="443" t="s">
        <v>406</v>
      </c>
      <c r="J14" s="443" t="s">
        <v>453</v>
      </c>
      <c r="K14" s="443" t="s">
        <v>452</v>
      </c>
      <c r="L14" s="443" t="s">
        <v>454</v>
      </c>
      <c r="M14" s="443" t="s">
        <v>472</v>
      </c>
      <c r="N14" s="443" t="s">
        <v>450</v>
      </c>
      <c r="O14" s="443" t="s">
        <v>451</v>
      </c>
      <c r="P14" s="485" t="s">
        <v>432</v>
      </c>
      <c r="Q14" s="481"/>
      <c r="R14" s="481"/>
      <c r="S14" s="481"/>
      <c r="T14" s="456"/>
      <c r="U14" s="438"/>
      <c r="V14" s="438"/>
      <c r="W14" s="455" t="s">
        <v>190</v>
      </c>
      <c r="X14" s="466" t="s">
        <v>192</v>
      </c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8"/>
      <c r="AL14" s="472" t="s">
        <v>191</v>
      </c>
      <c r="AM14" s="472"/>
      <c r="AN14" s="481" t="s">
        <v>337</v>
      </c>
      <c r="AO14" s="464"/>
      <c r="AP14" s="464"/>
      <c r="AQ14" s="464"/>
      <c r="AR14" s="456"/>
    </row>
    <row r="15" spans="1:46" ht="264.75" customHeight="1">
      <c r="A15" s="438"/>
      <c r="B15" s="438"/>
      <c r="C15" s="433"/>
      <c r="D15" s="433"/>
      <c r="E15" s="491"/>
      <c r="F15" s="492"/>
      <c r="G15" s="444"/>
      <c r="H15" s="444"/>
      <c r="I15" s="444"/>
      <c r="J15" s="444"/>
      <c r="K15" s="444"/>
      <c r="L15" s="444"/>
      <c r="M15" s="444"/>
      <c r="N15" s="444"/>
      <c r="O15" s="444"/>
      <c r="P15" s="486"/>
      <c r="Q15" s="482"/>
      <c r="R15" s="482"/>
      <c r="S15" s="482"/>
      <c r="T15" s="456"/>
      <c r="U15" s="438"/>
      <c r="V15" s="438"/>
      <c r="W15" s="457"/>
      <c r="X15" s="243" t="s">
        <v>107</v>
      </c>
      <c r="Y15" s="243" t="s">
        <v>258</v>
      </c>
      <c r="Z15" s="243" t="s">
        <v>108</v>
      </c>
      <c r="AA15" s="243" t="s">
        <v>321</v>
      </c>
      <c r="AB15" s="243" t="s">
        <v>336</v>
      </c>
      <c r="AC15" s="243" t="s">
        <v>175</v>
      </c>
      <c r="AD15" s="243" t="s">
        <v>322</v>
      </c>
      <c r="AE15" s="243" t="s">
        <v>323</v>
      </c>
      <c r="AF15" s="243" t="s">
        <v>172</v>
      </c>
      <c r="AG15" s="243" t="s">
        <v>173</v>
      </c>
      <c r="AH15" s="243" t="s">
        <v>379</v>
      </c>
      <c r="AI15" s="243" t="s">
        <v>380</v>
      </c>
      <c r="AJ15" s="243" t="s">
        <v>320</v>
      </c>
      <c r="AK15" s="244" t="s">
        <v>174</v>
      </c>
      <c r="AL15" s="472"/>
      <c r="AM15" s="472"/>
      <c r="AN15" s="482"/>
      <c r="AO15" s="465"/>
      <c r="AP15" s="465"/>
      <c r="AQ15" s="465"/>
      <c r="AR15" s="456"/>
      <c r="AS15" s="171"/>
      <c r="AT15" s="172"/>
    </row>
    <row r="16" spans="1:46" ht="16.5" customHeight="1">
      <c r="A16" s="438"/>
      <c r="B16" s="438"/>
      <c r="C16" s="434" t="s">
        <v>309</v>
      </c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6"/>
      <c r="T16" s="456"/>
      <c r="U16" s="438"/>
      <c r="V16" s="438"/>
      <c r="W16" s="434" t="s">
        <v>300</v>
      </c>
      <c r="X16" s="435"/>
      <c r="Y16" s="435"/>
      <c r="Z16" s="435"/>
      <c r="AA16" s="435"/>
      <c r="AB16" s="435"/>
      <c r="AC16" s="435"/>
      <c r="AD16" s="435"/>
      <c r="AE16" s="435"/>
      <c r="AF16" s="435"/>
      <c r="AG16" s="435"/>
      <c r="AH16" s="435"/>
      <c r="AI16" s="435"/>
      <c r="AJ16" s="435"/>
      <c r="AK16" s="435"/>
      <c r="AL16" s="435"/>
      <c r="AM16" s="435"/>
      <c r="AN16" s="435"/>
      <c r="AO16" s="435"/>
      <c r="AP16" s="435"/>
      <c r="AQ16" s="436"/>
      <c r="AR16" s="456"/>
      <c r="AS16" s="171"/>
      <c r="AT16" s="172"/>
    </row>
    <row r="17" spans="1:46" ht="30" customHeight="1">
      <c r="A17" s="439"/>
      <c r="B17" s="439"/>
      <c r="C17" s="331">
        <v>41040200</v>
      </c>
      <c r="D17" s="331">
        <v>41040400</v>
      </c>
      <c r="E17" s="453">
        <v>41051200</v>
      </c>
      <c r="F17" s="454"/>
      <c r="G17" s="245">
        <v>41051500</v>
      </c>
      <c r="H17" s="296">
        <v>41051400</v>
      </c>
      <c r="I17" s="296">
        <v>41055000</v>
      </c>
      <c r="J17" s="296">
        <v>41050900</v>
      </c>
      <c r="K17" s="296">
        <v>41053000</v>
      </c>
      <c r="L17" s="296">
        <v>41053900</v>
      </c>
      <c r="M17" s="296">
        <v>41053900</v>
      </c>
      <c r="N17" s="296">
        <v>41053900</v>
      </c>
      <c r="O17" s="296">
        <v>41053900</v>
      </c>
      <c r="P17" s="296">
        <v>41053900</v>
      </c>
      <c r="Q17" s="205"/>
      <c r="R17" s="205"/>
      <c r="S17" s="205"/>
      <c r="T17" s="457"/>
      <c r="U17" s="439"/>
      <c r="V17" s="439"/>
      <c r="W17" s="246" t="s">
        <v>160</v>
      </c>
      <c r="X17" s="247" t="s">
        <v>76</v>
      </c>
      <c r="Y17" s="247" t="s">
        <v>76</v>
      </c>
      <c r="Z17" s="247" t="s">
        <v>76</v>
      </c>
      <c r="AA17" s="247" t="s">
        <v>76</v>
      </c>
      <c r="AB17" s="247" t="s">
        <v>76</v>
      </c>
      <c r="AC17" s="247" t="s">
        <v>76</v>
      </c>
      <c r="AD17" s="247" t="s">
        <v>76</v>
      </c>
      <c r="AE17" s="247" t="s">
        <v>76</v>
      </c>
      <c r="AF17" s="247" t="s">
        <v>76</v>
      </c>
      <c r="AG17" s="247" t="s">
        <v>76</v>
      </c>
      <c r="AH17" s="247" t="s">
        <v>76</v>
      </c>
      <c r="AI17" s="248" t="s">
        <v>76</v>
      </c>
      <c r="AJ17" s="247" t="s">
        <v>76</v>
      </c>
      <c r="AK17" s="248" t="s">
        <v>76</v>
      </c>
      <c r="AL17" s="248" t="s">
        <v>61</v>
      </c>
      <c r="AM17" s="249"/>
      <c r="AN17" s="248" t="s">
        <v>61</v>
      </c>
      <c r="AO17" s="222"/>
      <c r="AP17" s="222"/>
      <c r="AQ17" s="222"/>
      <c r="AR17" s="457"/>
      <c r="AS17" s="171"/>
      <c r="AT17" s="172"/>
    </row>
    <row r="18" spans="1:44" ht="15.75">
      <c r="A18" s="44">
        <v>1</v>
      </c>
      <c r="B18" s="44">
        <v>2</v>
      </c>
      <c r="C18" s="47">
        <v>3</v>
      </c>
      <c r="D18" s="210">
        <v>4</v>
      </c>
      <c r="E18" s="451">
        <v>5</v>
      </c>
      <c r="F18" s="452"/>
      <c r="G18" s="46">
        <v>6</v>
      </c>
      <c r="H18" s="46">
        <v>7</v>
      </c>
      <c r="I18" s="46">
        <v>8</v>
      </c>
      <c r="J18" s="46">
        <v>9</v>
      </c>
      <c r="K18" s="46">
        <v>10</v>
      </c>
      <c r="L18" s="46">
        <v>11</v>
      </c>
      <c r="M18" s="46">
        <v>12</v>
      </c>
      <c r="N18" s="46">
        <v>13</v>
      </c>
      <c r="O18" s="46">
        <v>14</v>
      </c>
      <c r="P18" s="46">
        <v>15</v>
      </c>
      <c r="Q18" s="47">
        <v>9</v>
      </c>
      <c r="R18" s="47">
        <v>7</v>
      </c>
      <c r="S18" s="47">
        <v>8</v>
      </c>
      <c r="T18" s="47">
        <v>16</v>
      </c>
      <c r="U18" s="47">
        <v>17</v>
      </c>
      <c r="V18" s="47">
        <v>18</v>
      </c>
      <c r="W18" s="47">
        <v>19</v>
      </c>
      <c r="X18" s="47">
        <v>20</v>
      </c>
      <c r="Y18" s="47">
        <v>21</v>
      </c>
      <c r="Z18" s="47">
        <v>22</v>
      </c>
      <c r="AA18" s="47">
        <v>23</v>
      </c>
      <c r="AB18" s="47">
        <v>24</v>
      </c>
      <c r="AC18" s="47">
        <v>25</v>
      </c>
      <c r="AD18" s="47">
        <v>26</v>
      </c>
      <c r="AE18" s="47">
        <v>27</v>
      </c>
      <c r="AF18" s="47">
        <v>28</v>
      </c>
      <c r="AG18" s="47">
        <v>29</v>
      </c>
      <c r="AH18" s="173">
        <v>30</v>
      </c>
      <c r="AI18" s="45">
        <v>31</v>
      </c>
      <c r="AJ18" s="47">
        <v>32</v>
      </c>
      <c r="AK18" s="189">
        <v>33</v>
      </c>
      <c r="AL18" s="189">
        <v>34</v>
      </c>
      <c r="AM18" s="45">
        <v>25</v>
      </c>
      <c r="AN18" s="45">
        <v>35</v>
      </c>
      <c r="AO18" s="45">
        <v>36</v>
      </c>
      <c r="AP18" s="45">
        <v>37</v>
      </c>
      <c r="AQ18" s="45">
        <v>38</v>
      </c>
      <c r="AR18" s="45">
        <v>39</v>
      </c>
    </row>
    <row r="19" spans="1:44" s="166" customFormat="1" ht="45" customHeight="1">
      <c r="A19" s="174">
        <v>25319200000</v>
      </c>
      <c r="B19" s="175" t="s">
        <v>188</v>
      </c>
      <c r="C19" s="329">
        <v>25744.53</v>
      </c>
      <c r="D19" s="373">
        <v>2340</v>
      </c>
      <c r="E19" s="448"/>
      <c r="F19" s="449"/>
      <c r="G19" s="176"/>
      <c r="H19" s="176"/>
      <c r="I19" s="176"/>
      <c r="J19" s="176"/>
      <c r="K19" s="176"/>
      <c r="L19" s="176"/>
      <c r="M19" s="176">
        <v>71530.27</v>
      </c>
      <c r="N19" s="176">
        <v>80840</v>
      </c>
      <c r="O19" s="176">
        <v>44111.28</v>
      </c>
      <c r="P19" s="176">
        <v>247629.73</v>
      </c>
      <c r="Q19" s="176"/>
      <c r="R19" s="176"/>
      <c r="S19" s="176"/>
      <c r="T19" s="165">
        <f>SUM(C19:P19)</f>
        <v>472195.81</v>
      </c>
      <c r="U19" s="174">
        <v>25319200000</v>
      </c>
      <c r="V19" s="175" t="s">
        <v>188</v>
      </c>
      <c r="W19" s="177"/>
      <c r="X19" s="178">
        <v>1863423.11</v>
      </c>
      <c r="Y19" s="178">
        <v>459982.32</v>
      </c>
      <c r="Z19" s="342">
        <v>2789547.19</v>
      </c>
      <c r="AA19" s="178">
        <v>4155.9</v>
      </c>
      <c r="AB19" s="178">
        <v>80759.61</v>
      </c>
      <c r="AC19" s="178">
        <v>2312100</v>
      </c>
      <c r="AD19" s="178">
        <v>20000</v>
      </c>
      <c r="AE19" s="178">
        <v>12996.5</v>
      </c>
      <c r="AF19" s="178">
        <v>36000</v>
      </c>
      <c r="AG19" s="178">
        <v>52800</v>
      </c>
      <c r="AH19" s="178">
        <v>32400</v>
      </c>
      <c r="AI19" s="178">
        <v>61600</v>
      </c>
      <c r="AJ19" s="179">
        <v>1000</v>
      </c>
      <c r="AK19" s="179">
        <v>109700.41</v>
      </c>
      <c r="AL19" s="178">
        <v>1916100</v>
      </c>
      <c r="AM19" s="180">
        <v>0</v>
      </c>
      <c r="AN19" s="180">
        <v>45700</v>
      </c>
      <c r="AO19" s="180"/>
      <c r="AP19" s="180"/>
      <c r="AQ19" s="165"/>
      <c r="AR19" s="165">
        <f>SUM(W19:AQ19)</f>
        <v>9798265.040000001</v>
      </c>
    </row>
    <row r="20" spans="1:44" s="166" customFormat="1" ht="38.25" customHeight="1">
      <c r="A20" s="174">
        <v>25319501000</v>
      </c>
      <c r="B20" s="175" t="s">
        <v>455</v>
      </c>
      <c r="C20" s="329"/>
      <c r="D20" s="329"/>
      <c r="E20" s="448"/>
      <c r="F20" s="449"/>
      <c r="G20" s="176"/>
      <c r="H20" s="176"/>
      <c r="I20" s="176"/>
      <c r="J20" s="176"/>
      <c r="K20" s="176"/>
      <c r="L20" s="176">
        <v>37500</v>
      </c>
      <c r="M20" s="176"/>
      <c r="N20" s="176"/>
      <c r="O20" s="176"/>
      <c r="P20" s="176"/>
      <c r="Q20" s="176"/>
      <c r="R20" s="176"/>
      <c r="S20" s="176"/>
      <c r="T20" s="165">
        <f>SUM(C20:P20)</f>
        <v>37500</v>
      </c>
      <c r="U20" s="174">
        <v>25319501000</v>
      </c>
      <c r="V20" s="175" t="s">
        <v>455</v>
      </c>
      <c r="W20" s="177"/>
      <c r="X20" s="181"/>
      <c r="Y20" s="181"/>
      <c r="Z20" s="364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  <c r="AK20" s="182"/>
      <c r="AL20" s="181"/>
      <c r="AM20" s="180"/>
      <c r="AN20" s="180"/>
      <c r="AO20" s="180"/>
      <c r="AP20" s="180"/>
      <c r="AQ20" s="165"/>
      <c r="AR20" s="165"/>
    </row>
    <row r="21" spans="1:44" s="166" customFormat="1" ht="34.5" customHeight="1">
      <c r="A21" s="174">
        <v>25100000000</v>
      </c>
      <c r="B21" s="175" t="s">
        <v>206</v>
      </c>
      <c r="C21" s="332">
        <v>78900</v>
      </c>
      <c r="D21" s="332"/>
      <c r="E21" s="448">
        <v>63600</v>
      </c>
      <c r="F21" s="449"/>
      <c r="G21" s="176">
        <v>45700</v>
      </c>
      <c r="H21" s="176">
        <v>336225</v>
      </c>
      <c r="I21" s="176">
        <v>215100</v>
      </c>
      <c r="J21" s="176">
        <v>402225</v>
      </c>
      <c r="K21" s="176">
        <v>992100</v>
      </c>
      <c r="L21" s="176"/>
      <c r="M21" s="176"/>
      <c r="N21" s="176"/>
      <c r="O21" s="176"/>
      <c r="P21" s="176"/>
      <c r="Q21" s="176"/>
      <c r="R21" s="176"/>
      <c r="S21" s="176"/>
      <c r="T21" s="165">
        <f>SUM(C21:P21)</f>
        <v>2133850</v>
      </c>
      <c r="U21" s="174">
        <v>25100000000</v>
      </c>
      <c r="V21" s="175" t="s">
        <v>206</v>
      </c>
      <c r="W21" s="177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2"/>
      <c r="AK21" s="182"/>
      <c r="AL21" s="181"/>
      <c r="AM21" s="180"/>
      <c r="AN21" s="180"/>
      <c r="AO21" s="180"/>
      <c r="AP21" s="180"/>
      <c r="AQ21" s="165"/>
      <c r="AR21" s="165">
        <f>SUM(W21:AQ21)</f>
        <v>0</v>
      </c>
    </row>
    <row r="22" spans="1:44" s="166" customFormat="1" ht="29.25" customHeight="1">
      <c r="A22" s="183">
        <v>99000000000</v>
      </c>
      <c r="B22" s="188" t="s">
        <v>171</v>
      </c>
      <c r="C22" s="330"/>
      <c r="D22" s="330"/>
      <c r="E22" s="448"/>
      <c r="F22" s="449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65">
        <f>SUM(C22:P22)</f>
        <v>0</v>
      </c>
      <c r="U22" s="183">
        <v>99000000000</v>
      </c>
      <c r="V22" s="188" t="s">
        <v>171</v>
      </c>
      <c r="W22" s="178">
        <v>3431300</v>
      </c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80"/>
      <c r="AN22" s="180"/>
      <c r="AO22" s="180"/>
      <c r="AP22" s="180"/>
      <c r="AQ22" s="165"/>
      <c r="AR22" s="165">
        <f>SUM(W22:AQ22)</f>
        <v>3431300</v>
      </c>
    </row>
    <row r="23" spans="1:44" s="166" customFormat="1" ht="16.5">
      <c r="A23" s="230" t="s">
        <v>224</v>
      </c>
      <c r="B23" s="231" t="s">
        <v>318</v>
      </c>
      <c r="C23" s="333">
        <f>C19+C21+C22</f>
        <v>104644.53</v>
      </c>
      <c r="D23" s="333">
        <f>D19+D21+D22</f>
        <v>2340</v>
      </c>
      <c r="E23" s="473">
        <f>SUM(E19:E22)</f>
        <v>63600</v>
      </c>
      <c r="F23" s="474"/>
      <c r="G23" s="167">
        <f aca="true" t="shared" si="0" ref="G23:S23">SUM(G19:G22)</f>
        <v>45700</v>
      </c>
      <c r="H23" s="167">
        <f t="shared" si="0"/>
        <v>336225</v>
      </c>
      <c r="I23" s="167">
        <f t="shared" si="0"/>
        <v>215100</v>
      </c>
      <c r="J23" s="167">
        <f t="shared" si="0"/>
        <v>402225</v>
      </c>
      <c r="K23" s="167">
        <f t="shared" si="0"/>
        <v>992100</v>
      </c>
      <c r="L23" s="167">
        <f t="shared" si="0"/>
        <v>37500</v>
      </c>
      <c r="M23" s="167">
        <f t="shared" si="0"/>
        <v>71530.27</v>
      </c>
      <c r="N23" s="167">
        <f>SUM(N19:N22)</f>
        <v>80840</v>
      </c>
      <c r="O23" s="167">
        <f t="shared" si="0"/>
        <v>44111.28</v>
      </c>
      <c r="P23" s="167">
        <f t="shared" si="0"/>
        <v>247629.73</v>
      </c>
      <c r="Q23" s="167">
        <f t="shared" si="0"/>
        <v>0</v>
      </c>
      <c r="R23" s="167">
        <f t="shared" si="0"/>
        <v>0</v>
      </c>
      <c r="S23" s="167">
        <f t="shared" si="0"/>
        <v>0</v>
      </c>
      <c r="T23" s="165">
        <f>SUM(C23:P23)</f>
        <v>2643545.81</v>
      </c>
      <c r="U23" s="230" t="s">
        <v>224</v>
      </c>
      <c r="V23" s="231" t="s">
        <v>318</v>
      </c>
      <c r="W23" s="168">
        <f aca="true" t="shared" si="1" ref="W23:AQ23">SUM(W19:W22)</f>
        <v>3431300</v>
      </c>
      <c r="X23" s="168">
        <f t="shared" si="1"/>
        <v>1863423.11</v>
      </c>
      <c r="Y23" s="168">
        <f t="shared" si="1"/>
        <v>459982.32</v>
      </c>
      <c r="Z23" s="168">
        <f t="shared" si="1"/>
        <v>2789547.19</v>
      </c>
      <c r="AA23" s="168">
        <f t="shared" si="1"/>
        <v>4155.9</v>
      </c>
      <c r="AB23" s="168">
        <f t="shared" si="1"/>
        <v>80759.61</v>
      </c>
      <c r="AC23" s="168">
        <f t="shared" si="1"/>
        <v>2312100</v>
      </c>
      <c r="AD23" s="168">
        <f t="shared" si="1"/>
        <v>20000</v>
      </c>
      <c r="AE23" s="168">
        <f t="shared" si="1"/>
        <v>12996.5</v>
      </c>
      <c r="AF23" s="168">
        <f t="shared" si="1"/>
        <v>36000</v>
      </c>
      <c r="AG23" s="168">
        <f t="shared" si="1"/>
        <v>52800</v>
      </c>
      <c r="AH23" s="168">
        <f t="shared" si="1"/>
        <v>32400</v>
      </c>
      <c r="AI23" s="168">
        <f t="shared" si="1"/>
        <v>61600</v>
      </c>
      <c r="AJ23" s="168">
        <f t="shared" si="1"/>
        <v>1000</v>
      </c>
      <c r="AK23" s="168">
        <f t="shared" si="1"/>
        <v>109700.41</v>
      </c>
      <c r="AL23" s="168">
        <f t="shared" si="1"/>
        <v>1916100</v>
      </c>
      <c r="AM23" s="168">
        <f t="shared" si="1"/>
        <v>0</v>
      </c>
      <c r="AN23" s="168">
        <f t="shared" si="1"/>
        <v>45700</v>
      </c>
      <c r="AO23" s="168">
        <f t="shared" si="1"/>
        <v>0</v>
      </c>
      <c r="AP23" s="168">
        <f t="shared" si="1"/>
        <v>0</v>
      </c>
      <c r="AQ23" s="168">
        <f t="shared" si="1"/>
        <v>0</v>
      </c>
      <c r="AR23" s="165">
        <f>SUM(W23:AQ23)</f>
        <v>13229565.040000001</v>
      </c>
    </row>
    <row r="24" spans="1:44" ht="13.5" customHeight="1">
      <c r="A24" s="48"/>
      <c r="B24" s="55"/>
      <c r="C24" s="55"/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</row>
    <row r="25" spans="1:44" ht="13.5" customHeight="1">
      <c r="A25" s="48"/>
      <c r="B25" s="101"/>
      <c r="C25" s="101"/>
      <c r="D25" s="101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487" t="s">
        <v>426</v>
      </c>
      <c r="U25" s="487"/>
      <c r="V25" s="487"/>
      <c r="W25" s="487"/>
      <c r="X25" s="487"/>
      <c r="Y25" s="487"/>
      <c r="Z25" s="487"/>
      <c r="AA25" s="487"/>
      <c r="AB25" s="487"/>
      <c r="AC25" s="487"/>
      <c r="AD25" s="487"/>
      <c r="AE25" s="487"/>
      <c r="AF25" s="487"/>
      <c r="AG25" s="487"/>
      <c r="AH25" s="487"/>
      <c r="AI25" s="487"/>
      <c r="AJ25" s="487"/>
      <c r="AK25" s="103"/>
      <c r="AL25" s="103"/>
      <c r="AM25" s="103"/>
      <c r="AN25" s="103"/>
      <c r="AO25" s="103"/>
      <c r="AP25" s="103"/>
      <c r="AQ25" s="103"/>
      <c r="AR25" s="103"/>
    </row>
    <row r="26" spans="1:44" ht="22.5" customHeight="1">
      <c r="A26" s="36"/>
      <c r="B26" s="493" t="s">
        <v>342</v>
      </c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3"/>
      <c r="X26" s="493"/>
      <c r="Y26" s="493"/>
      <c r="Z26" s="493"/>
      <c r="AA26" s="493"/>
      <c r="AB26" s="493"/>
      <c r="AC26" s="493"/>
      <c r="AD26" s="493"/>
      <c r="AE26" s="493"/>
      <c r="AF26" s="493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</row>
    <row r="27" spans="1:44" s="51" customFormat="1" ht="15" customHeight="1">
      <c r="A27" s="49"/>
      <c r="B27" s="447" t="s">
        <v>475</v>
      </c>
      <c r="C27" s="447"/>
      <c r="D27" s="50"/>
      <c r="E27" s="52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104"/>
      <c r="AB27" s="104"/>
      <c r="AC27" s="49"/>
      <c r="AD27" s="49"/>
      <c r="AE27" s="49"/>
      <c r="AF27" s="49"/>
      <c r="AG27" s="49"/>
      <c r="AH27" s="49"/>
      <c r="AI27" s="49"/>
      <c r="AJ27" s="49"/>
      <c r="AK27" s="49"/>
      <c r="AL27" s="52"/>
      <c r="AM27" s="49"/>
      <c r="AN27" s="49"/>
      <c r="AO27" s="49"/>
      <c r="AP27" s="49"/>
      <c r="AQ27" s="53"/>
      <c r="AR27" s="53"/>
    </row>
    <row r="28" spans="1:44" ht="26.25" customHeight="1">
      <c r="A28" s="58"/>
      <c r="B28" s="447"/>
      <c r="C28" s="447"/>
      <c r="D28" s="234"/>
      <c r="E28" s="234"/>
      <c r="I28" s="376" t="s">
        <v>474</v>
      </c>
      <c r="J28" s="377"/>
      <c r="P28" s="186"/>
      <c r="Q28" s="186"/>
      <c r="R28" s="186"/>
      <c r="S28" s="186"/>
      <c r="T28" s="100"/>
      <c r="U28" s="100"/>
      <c r="V28" s="100"/>
      <c r="W28" s="90"/>
      <c r="X28" s="369"/>
      <c r="Y28" s="346"/>
      <c r="Z28" s="234"/>
      <c r="AA28" s="369"/>
      <c r="AB28" s="369"/>
      <c r="AC28" s="369"/>
      <c r="AD28" s="369"/>
      <c r="AE28" s="369"/>
      <c r="AF28" s="36"/>
      <c r="AG28" s="36"/>
      <c r="AH28" s="36"/>
      <c r="AI28" s="36"/>
      <c r="AJ28" s="36"/>
      <c r="AK28" s="36"/>
      <c r="AL28" s="54"/>
      <c r="AM28" s="36"/>
      <c r="AN28" s="36"/>
      <c r="AO28" s="36"/>
      <c r="AP28" s="36"/>
      <c r="AQ28" s="36"/>
      <c r="AR28" s="36"/>
    </row>
    <row r="29" spans="1:44" ht="18.75">
      <c r="A29" s="36"/>
      <c r="B29" s="374"/>
      <c r="C29" s="36"/>
      <c r="D29" s="36"/>
      <c r="E29" s="36"/>
      <c r="F29" s="36"/>
      <c r="G29" s="327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</row>
    <row r="30" spans="20:22" ht="12.75">
      <c r="T30" s="339">
        <f>T22+T23</f>
        <v>2643545.81</v>
      </c>
      <c r="U30" s="339"/>
      <c r="V30" s="339"/>
    </row>
    <row r="33" spans="26:42" ht="12.75">
      <c r="Z33" s="132">
        <f>SUM(X19:AK19)</f>
        <v>7836465.040000001</v>
      </c>
      <c r="AN33" s="190">
        <f>AL23+AN23</f>
        <v>1961800</v>
      </c>
      <c r="AP33" s="190">
        <f>AP19+AQ23</f>
        <v>0</v>
      </c>
    </row>
    <row r="98" ht="12.75">
      <c r="E98" s="29" t="s">
        <v>187</v>
      </c>
    </row>
  </sheetData>
  <sheetProtection/>
  <mergeCells count="63">
    <mergeCell ref="T25:AJ25"/>
    <mergeCell ref="S14:S15"/>
    <mergeCell ref="F27:Z27"/>
    <mergeCell ref="E19:F19"/>
    <mergeCell ref="E21:F21"/>
    <mergeCell ref="E14:F15"/>
    <mergeCell ref="B26:AF26"/>
    <mergeCell ref="E22:F22"/>
    <mergeCell ref="R14:R15"/>
    <mergeCell ref="Q14:Q15"/>
    <mergeCell ref="J14:J15"/>
    <mergeCell ref="K14:K15"/>
    <mergeCell ref="E10:P10"/>
    <mergeCell ref="H14:H15"/>
    <mergeCell ref="P14:P15"/>
    <mergeCell ref="L14:L15"/>
    <mergeCell ref="M14:M15"/>
    <mergeCell ref="AJ1:AL1"/>
    <mergeCell ref="AL10:AQ10"/>
    <mergeCell ref="AN14:AN15"/>
    <mergeCell ref="W12:AQ12"/>
    <mergeCell ref="AJ3:AM3"/>
    <mergeCell ref="AJ2:AR2"/>
    <mergeCell ref="A9:A17"/>
    <mergeCell ref="B9:B17"/>
    <mergeCell ref="E23:F23"/>
    <mergeCell ref="C9:T9"/>
    <mergeCell ref="W14:W15"/>
    <mergeCell ref="C16:S16"/>
    <mergeCell ref="W9:AR9"/>
    <mergeCell ref="AQ14:AQ15"/>
    <mergeCell ref="AR10:AR17"/>
    <mergeCell ref="AP11:AQ11"/>
    <mergeCell ref="E17:F17"/>
    <mergeCell ref="T10:T17"/>
    <mergeCell ref="W10:AK11"/>
    <mergeCell ref="AP14:AP15"/>
    <mergeCell ref="W16:AQ16"/>
    <mergeCell ref="X14:AK14"/>
    <mergeCell ref="AL11:AO11"/>
    <mergeCell ref="AO14:AO15"/>
    <mergeCell ref="AL14:AM15"/>
    <mergeCell ref="G14:G15"/>
    <mergeCell ref="B27:C28"/>
    <mergeCell ref="E20:F20"/>
    <mergeCell ref="L1:O1"/>
    <mergeCell ref="L3:P3"/>
    <mergeCell ref="L2:T2"/>
    <mergeCell ref="B5:T5"/>
    <mergeCell ref="E18:F18"/>
    <mergeCell ref="A6:B6"/>
    <mergeCell ref="A7:B7"/>
    <mergeCell ref="N14:N15"/>
    <mergeCell ref="C10:D11"/>
    <mergeCell ref="D14:D15"/>
    <mergeCell ref="M11:Q11"/>
    <mergeCell ref="U9:U17"/>
    <mergeCell ref="V9:V17"/>
    <mergeCell ref="E11:L11"/>
    <mergeCell ref="O14:O15"/>
    <mergeCell ref="I14:I15"/>
    <mergeCell ref="C12:P12"/>
    <mergeCell ref="C14:C15"/>
  </mergeCells>
  <printOptions/>
  <pageMargins left="0.1968503937007874" right="0.1968503937007874" top="0.4724409448818898" bottom="0.1968503937007874" header="0.31496062992125984" footer="0.1968503937007874"/>
  <pageSetup horizontalDpi="600" verticalDpi="600" orientation="landscape" paperSize="9" scale="57" r:id="rId1"/>
  <colBreaks count="1" manualBreakCount="1">
    <brk id="20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56"/>
  <sheetViews>
    <sheetView zoomScale="95" zoomScaleNormal="95" zoomScalePageLayoutView="0" workbookViewId="0" topLeftCell="A49">
      <selection activeCell="I15" sqref="I15"/>
    </sheetView>
  </sheetViews>
  <sheetFormatPr defaultColWidth="9.00390625" defaultRowHeight="12.75"/>
  <cols>
    <col min="1" max="1" width="12.625" style="2" customWidth="1"/>
    <col min="2" max="3" width="12.25390625" style="2" customWidth="1"/>
    <col min="4" max="4" width="61.00390625" style="2" customWidth="1"/>
    <col min="5" max="5" width="79.25390625" style="2" customWidth="1"/>
    <col min="6" max="6" width="14.125" style="2" customWidth="1"/>
    <col min="7" max="7" width="12.625" style="2" customWidth="1"/>
    <col min="8" max="8" width="11.375" style="2" customWidth="1"/>
    <col min="9" max="9" width="16.25390625" style="2" customWidth="1"/>
    <col min="10" max="10" width="14.875" style="2" customWidth="1"/>
    <col min="11" max="11" width="9.00390625" style="2" customWidth="1"/>
    <col min="12" max="13" width="10.625" style="2" bestFit="1" customWidth="1"/>
    <col min="14" max="16384" width="9.00390625" style="2" customWidth="1"/>
  </cols>
  <sheetData>
    <row r="1" spans="1:10" ht="15.75">
      <c r="A1" s="5"/>
      <c r="B1" s="5"/>
      <c r="C1" s="5"/>
      <c r="D1" s="5"/>
      <c r="E1" s="5"/>
      <c r="F1" s="5" t="s">
        <v>298</v>
      </c>
      <c r="G1" s="5"/>
      <c r="H1" s="5"/>
      <c r="I1" s="5"/>
      <c r="J1" s="5"/>
    </row>
    <row r="2" spans="1:10" ht="34.5" customHeight="1">
      <c r="A2" s="5"/>
      <c r="B2" s="5"/>
      <c r="C2" s="5"/>
      <c r="D2" s="5"/>
      <c r="E2" s="5"/>
      <c r="F2" s="389" t="s">
        <v>439</v>
      </c>
      <c r="G2" s="389"/>
      <c r="H2" s="389"/>
      <c r="I2" s="389"/>
      <c r="J2" s="389"/>
    </row>
    <row r="3" spans="1:12" ht="15.75">
      <c r="A3" s="5"/>
      <c r="B3" s="5"/>
      <c r="C3" s="5"/>
      <c r="D3" s="5"/>
      <c r="E3" s="5"/>
      <c r="F3" s="388">
        <v>44126</v>
      </c>
      <c r="G3" s="388"/>
      <c r="H3" s="388"/>
      <c r="I3" s="388"/>
      <c r="J3" s="158"/>
      <c r="K3" s="158"/>
      <c r="L3" s="158"/>
    </row>
    <row r="4" spans="1:12" ht="13.5" customHeight="1">
      <c r="A4" s="5"/>
      <c r="B4" s="5"/>
      <c r="C4" s="5"/>
      <c r="D4" s="5"/>
      <c r="E4" s="5"/>
      <c r="F4" s="497"/>
      <c r="G4" s="497"/>
      <c r="H4" s="497"/>
      <c r="I4" s="497"/>
      <c r="J4" s="497"/>
      <c r="K4" s="153"/>
      <c r="L4" s="153"/>
    </row>
    <row r="5" spans="1:10" ht="9" customHeight="1">
      <c r="A5" s="5"/>
      <c r="B5" s="5"/>
      <c r="C5" s="5"/>
      <c r="D5" s="5"/>
      <c r="E5" s="5"/>
      <c r="F5" s="134"/>
      <c r="G5" s="134"/>
      <c r="H5" s="134"/>
      <c r="I5" s="135"/>
      <c r="J5" s="5"/>
    </row>
    <row r="6" spans="1:10" ht="43.5" customHeight="1">
      <c r="A6" s="5"/>
      <c r="B6" s="5"/>
      <c r="C6" s="5"/>
      <c r="D6" s="498" t="s">
        <v>311</v>
      </c>
      <c r="E6" s="498"/>
      <c r="F6" s="498"/>
      <c r="G6" s="498"/>
      <c r="H6" s="498"/>
      <c r="I6" s="498"/>
      <c r="J6" s="5"/>
    </row>
    <row r="7" spans="1:10" ht="19.5" customHeight="1">
      <c r="A7" s="411">
        <v>25530000000</v>
      </c>
      <c r="B7" s="411"/>
      <c r="C7" s="5"/>
      <c r="D7" s="212"/>
      <c r="E7" s="212"/>
      <c r="F7" s="212"/>
      <c r="G7" s="212"/>
      <c r="H7" s="212"/>
      <c r="I7" s="212"/>
      <c r="J7" s="5"/>
    </row>
    <row r="8" spans="1:10" ht="15" customHeight="1">
      <c r="A8" s="427" t="s">
        <v>299</v>
      </c>
      <c r="B8" s="427"/>
      <c r="C8" s="5"/>
      <c r="D8" s="212"/>
      <c r="E8" s="212"/>
      <c r="F8" s="212"/>
      <c r="G8" s="212"/>
      <c r="H8" s="212"/>
      <c r="I8" s="212"/>
      <c r="J8" s="5"/>
    </row>
    <row r="9" spans="1:10" ht="20.25" customHeight="1">
      <c r="A9" s="5"/>
      <c r="B9" s="5"/>
      <c r="C9" s="5"/>
      <c r="D9" s="5"/>
      <c r="E9" s="5"/>
      <c r="F9" s="5"/>
      <c r="G9" s="5"/>
      <c r="H9" s="5"/>
      <c r="I9" s="5"/>
      <c r="J9" s="136" t="s">
        <v>179</v>
      </c>
    </row>
    <row r="10" spans="1:10" ht="64.5" customHeight="1">
      <c r="A10" s="401" t="s">
        <v>301</v>
      </c>
      <c r="B10" s="401" t="s">
        <v>300</v>
      </c>
      <c r="C10" s="401" t="s">
        <v>199</v>
      </c>
      <c r="D10" s="401" t="s">
        <v>302</v>
      </c>
      <c r="E10" s="494" t="s">
        <v>312</v>
      </c>
      <c r="F10" s="495" t="s">
        <v>313</v>
      </c>
      <c r="G10" s="495" t="s">
        <v>314</v>
      </c>
      <c r="H10" s="495" t="s">
        <v>315</v>
      </c>
      <c r="I10" s="495" t="s">
        <v>316</v>
      </c>
      <c r="J10" s="495" t="s">
        <v>317</v>
      </c>
    </row>
    <row r="11" spans="1:10" ht="63.75" customHeight="1">
      <c r="A11" s="402"/>
      <c r="B11" s="402"/>
      <c r="C11" s="402"/>
      <c r="D11" s="402"/>
      <c r="E11" s="494"/>
      <c r="F11" s="496"/>
      <c r="G11" s="496"/>
      <c r="H11" s="496"/>
      <c r="I11" s="496"/>
      <c r="J11" s="496"/>
    </row>
    <row r="12" spans="1:10" ht="24" customHeight="1">
      <c r="A12" s="233">
        <v>1</v>
      </c>
      <c r="B12" s="233">
        <v>2</v>
      </c>
      <c r="C12" s="233">
        <v>3</v>
      </c>
      <c r="D12" s="233">
        <v>4</v>
      </c>
      <c r="E12" s="137">
        <v>5</v>
      </c>
      <c r="F12" s="138">
        <v>6</v>
      </c>
      <c r="G12" s="138">
        <v>7</v>
      </c>
      <c r="H12" s="138">
        <v>8</v>
      </c>
      <c r="I12" s="138">
        <v>9</v>
      </c>
      <c r="J12" s="138">
        <v>10</v>
      </c>
    </row>
    <row r="13" spans="1:10" ht="26.25" customHeight="1">
      <c r="A13" s="139" t="s">
        <v>41</v>
      </c>
      <c r="B13" s="140"/>
      <c r="C13" s="140"/>
      <c r="D13" s="141" t="s">
        <v>194</v>
      </c>
      <c r="E13" s="142"/>
      <c r="F13" s="143"/>
      <c r="G13" s="143">
        <f>G14</f>
        <v>696066.01</v>
      </c>
      <c r="H13" s="143"/>
      <c r="I13" s="143">
        <f>I14</f>
        <v>1725601.01</v>
      </c>
      <c r="J13" s="143"/>
    </row>
    <row r="14" spans="1:10" s="144" customFormat="1" ht="26.25" customHeight="1">
      <c r="A14" s="139" t="s">
        <v>40</v>
      </c>
      <c r="B14" s="140"/>
      <c r="C14" s="140"/>
      <c r="D14" s="141" t="s">
        <v>194</v>
      </c>
      <c r="E14" s="142"/>
      <c r="F14" s="143"/>
      <c r="G14" s="143">
        <f>G20+G24+G27+G23+G15+G17</f>
        <v>696066.01</v>
      </c>
      <c r="H14" s="143"/>
      <c r="I14" s="143">
        <f>I20+I24+I27+I23+I15+I17+I31+I16</f>
        <v>1725601.01</v>
      </c>
      <c r="J14" s="143"/>
    </row>
    <row r="15" spans="1:10" s="144" customFormat="1" ht="66" customHeight="1">
      <c r="A15" s="112" t="s">
        <v>62</v>
      </c>
      <c r="B15" s="112" t="s">
        <v>96</v>
      </c>
      <c r="C15" s="118" t="s">
        <v>32</v>
      </c>
      <c r="D15" s="113" t="s">
        <v>63</v>
      </c>
      <c r="E15" s="288" t="s">
        <v>248</v>
      </c>
      <c r="F15" s="297"/>
      <c r="G15" s="297"/>
      <c r="H15" s="297"/>
      <c r="I15" s="298">
        <v>62600</v>
      </c>
      <c r="J15" s="297"/>
    </row>
    <row r="16" spans="1:10" s="144" customFormat="1" ht="78" customHeight="1">
      <c r="A16" s="133" t="s">
        <v>484</v>
      </c>
      <c r="B16" s="133" t="s">
        <v>485</v>
      </c>
      <c r="C16" s="291" t="s">
        <v>486</v>
      </c>
      <c r="D16" s="292" t="s">
        <v>487</v>
      </c>
      <c r="E16" s="288" t="s">
        <v>495</v>
      </c>
      <c r="F16" s="297"/>
      <c r="G16" s="297"/>
      <c r="H16" s="297"/>
      <c r="I16" s="298">
        <v>402225</v>
      </c>
      <c r="J16" s="297"/>
    </row>
    <row r="17" spans="1:10" s="144" customFormat="1" ht="55.5" customHeight="1">
      <c r="A17" s="262" t="s">
        <v>366</v>
      </c>
      <c r="B17" s="112"/>
      <c r="C17" s="262"/>
      <c r="D17" s="264" t="s">
        <v>368</v>
      </c>
      <c r="F17" s="302"/>
      <c r="G17" s="298">
        <f>G18+G19</f>
        <v>197123.28</v>
      </c>
      <c r="H17" s="298"/>
      <c r="I17" s="298">
        <f>I18+I19</f>
        <v>197123.28</v>
      </c>
      <c r="J17" s="299"/>
    </row>
    <row r="18" spans="1:10" s="144" customFormat="1" ht="52.5" customHeight="1">
      <c r="A18" s="252" t="s">
        <v>366</v>
      </c>
      <c r="B18" s="116">
        <v>7310</v>
      </c>
      <c r="C18" s="252" t="s">
        <v>233</v>
      </c>
      <c r="D18" s="268" t="s">
        <v>368</v>
      </c>
      <c r="E18" s="267" t="s">
        <v>445</v>
      </c>
      <c r="F18" s="302">
        <v>2020</v>
      </c>
      <c r="G18" s="356">
        <v>137512</v>
      </c>
      <c r="H18" s="357"/>
      <c r="I18" s="356">
        <v>137512</v>
      </c>
      <c r="J18" s="355">
        <v>100</v>
      </c>
    </row>
    <row r="19" spans="1:10" s="144" customFormat="1" ht="51.75" customHeight="1">
      <c r="A19" s="252" t="s">
        <v>366</v>
      </c>
      <c r="B19" s="116">
        <v>7310</v>
      </c>
      <c r="C19" s="252" t="s">
        <v>233</v>
      </c>
      <c r="D19" s="268" t="s">
        <v>368</v>
      </c>
      <c r="E19" s="267" t="s">
        <v>446</v>
      </c>
      <c r="F19" s="302">
        <v>2020</v>
      </c>
      <c r="G19" s="356">
        <v>59611.28</v>
      </c>
      <c r="H19" s="357"/>
      <c r="I19" s="356">
        <v>59611.28</v>
      </c>
      <c r="J19" s="355">
        <v>100</v>
      </c>
    </row>
    <row r="20" spans="1:10" ht="35.25" customHeight="1">
      <c r="A20" s="237" t="s">
        <v>324</v>
      </c>
      <c r="B20" s="237"/>
      <c r="C20" s="263"/>
      <c r="D20" s="264" t="s">
        <v>325</v>
      </c>
      <c r="E20" s="284"/>
      <c r="F20" s="138"/>
      <c r="G20" s="145">
        <f>G21+G22</f>
        <v>164640</v>
      </c>
      <c r="H20" s="145"/>
      <c r="I20" s="145">
        <f>I21+I22</f>
        <v>164640</v>
      </c>
      <c r="J20" s="154"/>
    </row>
    <row r="21" spans="1:10" ht="45" customHeight="1">
      <c r="A21" s="238" t="s">
        <v>324</v>
      </c>
      <c r="B21" s="238" t="s">
        <v>387</v>
      </c>
      <c r="C21" s="274" t="s">
        <v>233</v>
      </c>
      <c r="D21" s="268" t="s">
        <v>325</v>
      </c>
      <c r="E21" s="267" t="s">
        <v>407</v>
      </c>
      <c r="F21" s="272">
        <v>2020</v>
      </c>
      <c r="G21" s="271">
        <v>114640</v>
      </c>
      <c r="H21" s="271"/>
      <c r="I21" s="271">
        <v>114640</v>
      </c>
      <c r="J21" s="266">
        <v>100</v>
      </c>
    </row>
    <row r="22" spans="1:10" ht="54.75" customHeight="1">
      <c r="A22" s="238" t="s">
        <v>324</v>
      </c>
      <c r="B22" s="238" t="s">
        <v>387</v>
      </c>
      <c r="C22" s="274" t="s">
        <v>233</v>
      </c>
      <c r="D22" s="268" t="s">
        <v>325</v>
      </c>
      <c r="E22" s="267" t="s">
        <v>386</v>
      </c>
      <c r="F22" s="272">
        <v>2020</v>
      </c>
      <c r="G22" s="271">
        <v>50000</v>
      </c>
      <c r="H22" s="271"/>
      <c r="I22" s="271">
        <v>50000</v>
      </c>
      <c r="J22" s="266">
        <v>100</v>
      </c>
    </row>
    <row r="23" spans="1:10" ht="50.25" customHeight="1">
      <c r="A23" s="146" t="s">
        <v>235</v>
      </c>
      <c r="B23" s="146" t="s">
        <v>234</v>
      </c>
      <c r="C23" s="146" t="s">
        <v>233</v>
      </c>
      <c r="D23" s="155" t="s">
        <v>232</v>
      </c>
      <c r="E23" s="288" t="s">
        <v>248</v>
      </c>
      <c r="F23" s="138"/>
      <c r="G23" s="138"/>
      <c r="H23" s="138"/>
      <c r="I23" s="145">
        <v>271000</v>
      </c>
      <c r="J23" s="145"/>
    </row>
    <row r="24" spans="1:10" ht="50.25" customHeight="1">
      <c r="A24" s="237" t="s">
        <v>231</v>
      </c>
      <c r="B24" s="237"/>
      <c r="C24" s="263"/>
      <c r="D24" s="264" t="s">
        <v>228</v>
      </c>
      <c r="E24" s="276"/>
      <c r="F24" s="138"/>
      <c r="G24" s="275">
        <f>G25</f>
        <v>0</v>
      </c>
      <c r="H24" s="275"/>
      <c r="I24" s="275">
        <f>I25</f>
        <v>290710</v>
      </c>
      <c r="J24" s="145"/>
    </row>
    <row r="25" spans="1:10" ht="50.25" customHeight="1">
      <c r="A25" s="238" t="s">
        <v>231</v>
      </c>
      <c r="B25" s="238" t="s">
        <v>229</v>
      </c>
      <c r="C25" s="274" t="s">
        <v>162</v>
      </c>
      <c r="D25" s="268" t="s">
        <v>228</v>
      </c>
      <c r="E25" s="273" t="s">
        <v>385</v>
      </c>
      <c r="F25" s="272"/>
      <c r="G25" s="265"/>
      <c r="H25" s="265"/>
      <c r="I25" s="265">
        <f>I26</f>
        <v>290710</v>
      </c>
      <c r="J25" s="271"/>
    </row>
    <row r="26" spans="1:10" ht="50.25" customHeight="1">
      <c r="A26" s="270"/>
      <c r="B26" s="270"/>
      <c r="C26" s="269"/>
      <c r="D26" s="268"/>
      <c r="E26" s="267" t="s">
        <v>382</v>
      </c>
      <c r="F26" s="266"/>
      <c r="G26" s="265"/>
      <c r="H26" s="265"/>
      <c r="I26" s="265">
        <v>290710</v>
      </c>
      <c r="J26" s="145"/>
    </row>
    <row r="27" spans="1:10" ht="50.25" customHeight="1">
      <c r="A27" s="146" t="s">
        <v>117</v>
      </c>
      <c r="B27" s="146"/>
      <c r="C27" s="146"/>
      <c r="D27" s="113" t="s">
        <v>115</v>
      </c>
      <c r="E27" s="267"/>
      <c r="F27" s="266"/>
      <c r="G27" s="275">
        <f>G28+G30+G29</f>
        <v>334302.73</v>
      </c>
      <c r="H27" s="275"/>
      <c r="I27" s="275">
        <f>I28+I30+I29</f>
        <v>334302.73</v>
      </c>
      <c r="J27" s="145"/>
    </row>
    <row r="28" spans="1:10" ht="44.25" customHeight="1">
      <c r="A28" s="283" t="s">
        <v>117</v>
      </c>
      <c r="B28" s="283" t="s">
        <v>116</v>
      </c>
      <c r="C28" s="283" t="s">
        <v>81</v>
      </c>
      <c r="D28" s="164" t="s">
        <v>115</v>
      </c>
      <c r="E28" s="267" t="s">
        <v>433</v>
      </c>
      <c r="F28" s="266">
        <v>2020</v>
      </c>
      <c r="G28" s="265">
        <v>247629.73</v>
      </c>
      <c r="H28" s="265"/>
      <c r="I28" s="265">
        <v>247629.73</v>
      </c>
      <c r="J28" s="266">
        <v>100</v>
      </c>
    </row>
    <row r="29" spans="1:10" ht="50.25" customHeight="1">
      <c r="A29" s="283" t="s">
        <v>117</v>
      </c>
      <c r="B29" s="283" t="s">
        <v>116</v>
      </c>
      <c r="C29" s="283" t="s">
        <v>81</v>
      </c>
      <c r="D29" s="164" t="s">
        <v>115</v>
      </c>
      <c r="E29" s="267" t="s">
        <v>326</v>
      </c>
      <c r="F29" s="266">
        <v>2020</v>
      </c>
      <c r="G29" s="271">
        <v>54193.03</v>
      </c>
      <c r="H29" s="272"/>
      <c r="I29" s="271">
        <v>54193.03</v>
      </c>
      <c r="J29" s="266">
        <v>100</v>
      </c>
    </row>
    <row r="30" spans="1:10" ht="50.25" customHeight="1">
      <c r="A30" s="283" t="s">
        <v>117</v>
      </c>
      <c r="B30" s="283" t="s">
        <v>116</v>
      </c>
      <c r="C30" s="283" t="s">
        <v>81</v>
      </c>
      <c r="D30" s="164" t="s">
        <v>115</v>
      </c>
      <c r="E30" s="267" t="s">
        <v>384</v>
      </c>
      <c r="F30" s="266">
        <v>2020</v>
      </c>
      <c r="G30" s="271">
        <v>32479.97</v>
      </c>
      <c r="H30" s="272"/>
      <c r="I30" s="271">
        <v>32479.97</v>
      </c>
      <c r="J30" s="266">
        <v>100</v>
      </c>
    </row>
    <row r="31" spans="1:10" ht="60" customHeight="1">
      <c r="A31" s="146" t="s">
        <v>447</v>
      </c>
      <c r="B31" s="146" t="s">
        <v>448</v>
      </c>
      <c r="C31" s="146" t="s">
        <v>162</v>
      </c>
      <c r="D31" s="358" t="s">
        <v>449</v>
      </c>
      <c r="E31" s="288" t="s">
        <v>248</v>
      </c>
      <c r="F31" s="154"/>
      <c r="G31" s="145"/>
      <c r="H31" s="138"/>
      <c r="I31" s="145">
        <v>3000</v>
      </c>
      <c r="J31" s="154"/>
    </row>
    <row r="32" spans="1:10" ht="38.25" customHeight="1">
      <c r="A32" s="281" t="s">
        <v>157</v>
      </c>
      <c r="B32" s="280"/>
      <c r="C32" s="279"/>
      <c r="D32" s="278" t="s">
        <v>155</v>
      </c>
      <c r="E32" s="282"/>
      <c r="F32" s="250"/>
      <c r="G32" s="251">
        <f>G33</f>
        <v>1249964</v>
      </c>
      <c r="H32" s="251"/>
      <c r="I32" s="251">
        <f>I33</f>
        <v>1522143.82</v>
      </c>
      <c r="J32" s="250"/>
    </row>
    <row r="33" spans="1:10" ht="40.5" customHeight="1">
      <c r="A33" s="281" t="s">
        <v>156</v>
      </c>
      <c r="B33" s="280"/>
      <c r="C33" s="279"/>
      <c r="D33" s="278" t="s">
        <v>155</v>
      </c>
      <c r="E33" s="277"/>
      <c r="F33" s="251"/>
      <c r="G33" s="251">
        <f>G34+G35+G40+G43</f>
        <v>1249964</v>
      </c>
      <c r="H33" s="251"/>
      <c r="I33" s="251">
        <f>I34+I35+I40+I43+I39</f>
        <v>1522143.82</v>
      </c>
      <c r="J33" s="250"/>
    </row>
    <row r="34" spans="1:10" ht="40.5" customHeight="1">
      <c r="A34" s="112" t="s">
        <v>153</v>
      </c>
      <c r="B34" s="112" t="s">
        <v>93</v>
      </c>
      <c r="C34" s="118" t="s">
        <v>92</v>
      </c>
      <c r="D34" s="113" t="s">
        <v>91</v>
      </c>
      <c r="E34" s="288" t="s">
        <v>248</v>
      </c>
      <c r="F34" s="298"/>
      <c r="G34" s="298"/>
      <c r="H34" s="298"/>
      <c r="I34" s="298">
        <v>7000</v>
      </c>
      <c r="J34" s="299"/>
    </row>
    <row r="35" spans="1:10" ht="55.5" customHeight="1">
      <c r="A35" s="112" t="s">
        <v>152</v>
      </c>
      <c r="B35" s="112"/>
      <c r="C35" s="118"/>
      <c r="D35" s="113" t="s">
        <v>349</v>
      </c>
      <c r="E35" s="288"/>
      <c r="F35" s="298"/>
      <c r="G35" s="298"/>
      <c r="H35" s="298"/>
      <c r="I35" s="298">
        <f>I36+I37+I38</f>
        <v>243149.55</v>
      </c>
      <c r="J35" s="299"/>
    </row>
    <row r="36" spans="1:10" ht="47.25" customHeight="1">
      <c r="A36" s="116" t="s">
        <v>152</v>
      </c>
      <c r="B36" s="116" t="s">
        <v>151</v>
      </c>
      <c r="C36" s="117" t="s">
        <v>150</v>
      </c>
      <c r="D36" s="164" t="s">
        <v>349</v>
      </c>
      <c r="E36" s="288" t="s">
        <v>409</v>
      </c>
      <c r="F36" s="298"/>
      <c r="G36" s="298"/>
      <c r="H36" s="298"/>
      <c r="I36" s="298">
        <v>197957.55</v>
      </c>
      <c r="J36" s="299"/>
    </row>
    <row r="37" spans="1:10" ht="47.25" customHeight="1">
      <c r="A37" s="116" t="s">
        <v>152</v>
      </c>
      <c r="B37" s="116" t="s">
        <v>151</v>
      </c>
      <c r="C37" s="117" t="s">
        <v>150</v>
      </c>
      <c r="D37" s="164" t="s">
        <v>349</v>
      </c>
      <c r="E37" s="267" t="s">
        <v>410</v>
      </c>
      <c r="F37" s="298"/>
      <c r="G37" s="298"/>
      <c r="H37" s="298"/>
      <c r="I37" s="298">
        <v>26592</v>
      </c>
      <c r="J37" s="299"/>
    </row>
    <row r="38" spans="1:10" ht="54" customHeight="1">
      <c r="A38" s="116" t="s">
        <v>152</v>
      </c>
      <c r="B38" s="116" t="s">
        <v>151</v>
      </c>
      <c r="C38" s="117" t="s">
        <v>150</v>
      </c>
      <c r="D38" s="164" t="s">
        <v>349</v>
      </c>
      <c r="E38" s="288" t="s">
        <v>408</v>
      </c>
      <c r="F38" s="145"/>
      <c r="G38" s="145"/>
      <c r="H38" s="138"/>
      <c r="I38" s="145">
        <v>18600</v>
      </c>
      <c r="J38" s="154"/>
    </row>
    <row r="39" spans="1:10" ht="54" customHeight="1">
      <c r="A39" s="112" t="s">
        <v>145</v>
      </c>
      <c r="B39" s="112" t="s">
        <v>144</v>
      </c>
      <c r="C39" s="118" t="s">
        <v>140</v>
      </c>
      <c r="D39" s="113" t="s">
        <v>143</v>
      </c>
      <c r="E39" s="288" t="s">
        <v>248</v>
      </c>
      <c r="F39" s="145"/>
      <c r="G39" s="145"/>
      <c r="H39" s="138"/>
      <c r="I39" s="145">
        <v>22030.27</v>
      </c>
      <c r="J39" s="154"/>
    </row>
    <row r="40" spans="1:10" ht="59.25" customHeight="1">
      <c r="A40" s="237" t="s">
        <v>376</v>
      </c>
      <c r="B40" s="237"/>
      <c r="C40" s="263"/>
      <c r="D40" s="264" t="s">
        <v>378</v>
      </c>
      <c r="E40" s="276"/>
      <c r="F40" s="145"/>
      <c r="G40" s="145">
        <f>G41+G42</f>
        <v>80000</v>
      </c>
      <c r="H40" s="138"/>
      <c r="I40" s="145">
        <f>I41+I42</f>
        <v>80000</v>
      </c>
      <c r="J40" s="154"/>
    </row>
    <row r="41" spans="1:10" ht="42" customHeight="1">
      <c r="A41" s="238" t="s">
        <v>376</v>
      </c>
      <c r="B41" s="238" t="s">
        <v>377</v>
      </c>
      <c r="C41" s="274" t="s">
        <v>233</v>
      </c>
      <c r="D41" s="268" t="s">
        <v>378</v>
      </c>
      <c r="E41" s="267" t="s">
        <v>411</v>
      </c>
      <c r="F41" s="272">
        <v>2020</v>
      </c>
      <c r="G41" s="271">
        <v>45000</v>
      </c>
      <c r="H41" s="272"/>
      <c r="I41" s="271">
        <v>45000</v>
      </c>
      <c r="J41" s="266">
        <v>100</v>
      </c>
    </row>
    <row r="42" spans="1:10" ht="51" customHeight="1">
      <c r="A42" s="238" t="s">
        <v>376</v>
      </c>
      <c r="B42" s="238" t="s">
        <v>377</v>
      </c>
      <c r="C42" s="274" t="s">
        <v>233</v>
      </c>
      <c r="D42" s="268" t="s">
        <v>378</v>
      </c>
      <c r="E42" s="267" t="s">
        <v>412</v>
      </c>
      <c r="F42" s="272">
        <v>2020</v>
      </c>
      <c r="G42" s="271">
        <v>35000</v>
      </c>
      <c r="H42" s="272"/>
      <c r="I42" s="271">
        <v>35000</v>
      </c>
      <c r="J42" s="266">
        <v>100</v>
      </c>
    </row>
    <row r="43" spans="1:10" ht="54" customHeight="1">
      <c r="A43" s="237" t="s">
        <v>230</v>
      </c>
      <c r="B43" s="237"/>
      <c r="C43" s="263"/>
      <c r="D43" s="264" t="s">
        <v>228</v>
      </c>
      <c r="E43" s="276"/>
      <c r="F43" s="138"/>
      <c r="G43" s="275">
        <f>G44</f>
        <v>1169964</v>
      </c>
      <c r="H43" s="275"/>
      <c r="I43" s="275">
        <f>I44</f>
        <v>1169964</v>
      </c>
      <c r="J43" s="145"/>
    </row>
    <row r="44" spans="1:10" ht="59.25" customHeight="1">
      <c r="A44" s="238" t="s">
        <v>230</v>
      </c>
      <c r="B44" s="238" t="s">
        <v>229</v>
      </c>
      <c r="C44" s="274" t="s">
        <v>162</v>
      </c>
      <c r="D44" s="268" t="s">
        <v>228</v>
      </c>
      <c r="E44" s="273" t="s">
        <v>383</v>
      </c>
      <c r="F44" s="272">
        <v>2020</v>
      </c>
      <c r="G44" s="265">
        <f>G45</f>
        <v>1169964</v>
      </c>
      <c r="H44" s="265"/>
      <c r="I44" s="265">
        <f>I45</f>
        <v>1169964</v>
      </c>
      <c r="J44" s="271">
        <v>100</v>
      </c>
    </row>
    <row r="45" spans="1:10" ht="52.5" customHeight="1">
      <c r="A45" s="270"/>
      <c r="B45" s="270"/>
      <c r="C45" s="269"/>
      <c r="D45" s="268"/>
      <c r="E45" s="267" t="s">
        <v>382</v>
      </c>
      <c r="F45" s="266"/>
      <c r="G45" s="265">
        <v>1169964</v>
      </c>
      <c r="H45" s="265"/>
      <c r="I45" s="265">
        <v>1169964</v>
      </c>
      <c r="J45" s="271"/>
    </row>
    <row r="46" spans="1:10" ht="42" customHeight="1">
      <c r="A46" s="126" t="s">
        <v>137</v>
      </c>
      <c r="B46" s="127"/>
      <c r="C46" s="128"/>
      <c r="D46" s="129" t="s">
        <v>135</v>
      </c>
      <c r="E46" s="360"/>
      <c r="F46" s="361"/>
      <c r="G46" s="363">
        <f>G47</f>
        <v>44820</v>
      </c>
      <c r="H46" s="363"/>
      <c r="I46" s="363">
        <f>I47</f>
        <v>44820</v>
      </c>
      <c r="J46" s="362"/>
    </row>
    <row r="47" spans="1:10" ht="39" customHeight="1">
      <c r="A47" s="126" t="s">
        <v>136</v>
      </c>
      <c r="B47" s="127"/>
      <c r="C47" s="128"/>
      <c r="D47" s="129" t="s">
        <v>135</v>
      </c>
      <c r="E47" s="360"/>
      <c r="F47" s="361"/>
      <c r="G47" s="363">
        <f>G48+G49</f>
        <v>44820</v>
      </c>
      <c r="H47" s="363"/>
      <c r="I47" s="363">
        <f>I48+I49</f>
        <v>44820</v>
      </c>
      <c r="J47" s="362"/>
    </row>
    <row r="48" spans="1:10" ht="27" customHeight="1">
      <c r="A48" s="112" t="s">
        <v>128</v>
      </c>
      <c r="B48" s="112" t="s">
        <v>127</v>
      </c>
      <c r="C48" s="118" t="s">
        <v>126</v>
      </c>
      <c r="D48" s="113" t="s">
        <v>125</v>
      </c>
      <c r="E48" s="288" t="s">
        <v>248</v>
      </c>
      <c r="F48" s="266"/>
      <c r="G48" s="265">
        <v>26620</v>
      </c>
      <c r="H48" s="265"/>
      <c r="I48" s="265">
        <v>26620</v>
      </c>
      <c r="J48" s="271"/>
    </row>
    <row r="49" spans="1:10" ht="33.75" customHeight="1">
      <c r="A49" s="112" t="s">
        <v>124</v>
      </c>
      <c r="B49" s="112" t="s">
        <v>90</v>
      </c>
      <c r="C49" s="118" t="s">
        <v>89</v>
      </c>
      <c r="D49" s="113" t="s">
        <v>88</v>
      </c>
      <c r="E49" s="288" t="s">
        <v>248</v>
      </c>
      <c r="F49" s="266"/>
      <c r="G49" s="265">
        <v>18200</v>
      </c>
      <c r="H49" s="265"/>
      <c r="I49" s="265">
        <v>18200</v>
      </c>
      <c r="J49" s="145"/>
    </row>
    <row r="50" spans="1:26" ht="24" customHeight="1">
      <c r="A50" s="127" t="s">
        <v>224</v>
      </c>
      <c r="B50" s="127" t="s">
        <v>224</v>
      </c>
      <c r="C50" s="128" t="s">
        <v>224</v>
      </c>
      <c r="D50" s="130" t="s">
        <v>318</v>
      </c>
      <c r="E50" s="128" t="s">
        <v>224</v>
      </c>
      <c r="F50" s="128" t="s">
        <v>224</v>
      </c>
      <c r="G50" s="128" t="s">
        <v>224</v>
      </c>
      <c r="H50" s="128"/>
      <c r="I50" s="359">
        <f>I13+I32+I46</f>
        <v>3292564.83</v>
      </c>
      <c r="J50" s="128" t="s">
        <v>224</v>
      </c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</row>
    <row r="51" spans="1:26" s="150" customFormat="1" ht="18" customHeight="1" hidden="1">
      <c r="A51" s="148"/>
      <c r="B51" s="148"/>
      <c r="C51" s="148"/>
      <c r="D51" s="149"/>
      <c r="E51" s="149"/>
      <c r="F51" s="148"/>
      <c r="G51" s="148"/>
      <c r="H51" s="148"/>
      <c r="I51" s="148"/>
      <c r="J51" s="148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</row>
    <row r="52" spans="1:10" ht="15.75" hidden="1">
      <c r="A52" s="5" t="s">
        <v>310</v>
      </c>
      <c r="B52" s="5"/>
      <c r="C52" s="5"/>
      <c r="D52" s="5"/>
      <c r="E52" s="5"/>
      <c r="F52" s="5"/>
      <c r="G52" s="5"/>
      <c r="H52" s="5"/>
      <c r="I52" s="5"/>
      <c r="J52" s="151"/>
    </row>
    <row r="53" spans="1:10" ht="15.75">
      <c r="A53" s="5"/>
      <c r="B53" s="5"/>
      <c r="C53" s="5"/>
      <c r="D53" s="5"/>
      <c r="E53" s="5"/>
      <c r="F53" s="5"/>
      <c r="G53" s="5"/>
      <c r="H53" s="5"/>
      <c r="I53" s="5"/>
      <c r="J53" s="151"/>
    </row>
    <row r="54" spans="1:10" ht="63" customHeight="1">
      <c r="A54" s="5"/>
      <c r="B54" s="5"/>
      <c r="C54" s="5"/>
      <c r="D54" s="5"/>
      <c r="E54" s="5"/>
      <c r="F54" s="5"/>
      <c r="G54" s="5"/>
      <c r="H54" s="5"/>
      <c r="I54" s="5"/>
      <c r="J54" s="151"/>
    </row>
    <row r="55" spans="1:10" ht="26.25" customHeight="1">
      <c r="A55" s="5"/>
      <c r="B55" s="5"/>
      <c r="C55" s="414" t="s">
        <v>473</v>
      </c>
      <c r="D55" s="414"/>
      <c r="E55" s="414"/>
      <c r="F55" s="376" t="s">
        <v>474</v>
      </c>
      <c r="G55" s="377"/>
      <c r="I55" s="108"/>
      <c r="J55" s="152"/>
    </row>
    <row r="56" spans="3:9" ht="18.75">
      <c r="C56" s="344"/>
      <c r="D56" s="343"/>
      <c r="E56" s="343"/>
      <c r="F56" s="1"/>
      <c r="G56" s="1"/>
      <c r="H56" s="1"/>
      <c r="I56" s="218"/>
    </row>
  </sheetData>
  <sheetProtection/>
  <mergeCells count="17">
    <mergeCell ref="F3:I3"/>
    <mergeCell ref="A7:B7"/>
    <mergeCell ref="A8:B8"/>
    <mergeCell ref="F2:J2"/>
    <mergeCell ref="A10:A11"/>
    <mergeCell ref="C10:C11"/>
    <mergeCell ref="D10:D11"/>
    <mergeCell ref="F4:J4"/>
    <mergeCell ref="D6:I6"/>
    <mergeCell ref="B10:B11"/>
    <mergeCell ref="C55:E55"/>
    <mergeCell ref="E10:E11"/>
    <mergeCell ref="H10:H11"/>
    <mergeCell ref="G10:G11"/>
    <mergeCell ref="I10:I11"/>
    <mergeCell ref="J10:J11"/>
    <mergeCell ref="F10:F11"/>
  </mergeCells>
  <printOptions/>
  <pageMargins left="0.1968503937007874" right="0.1968503937007874" top="0.6299212598425197" bottom="0.1968503937007874" header="0.5905511811023623" footer="0.1968503937007874"/>
  <pageSetup horizontalDpi="300" verticalDpi="3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93" zoomScalePageLayoutView="0" workbookViewId="0" topLeftCell="A8">
      <selection activeCell="E20" sqref="E20"/>
    </sheetView>
  </sheetViews>
  <sheetFormatPr defaultColWidth="9.00390625" defaultRowHeight="12.75"/>
  <cols>
    <col min="1" max="1" width="11.625" style="2" customWidth="1"/>
    <col min="2" max="2" width="10.375" style="2" customWidth="1"/>
    <col min="3" max="3" width="8.875" style="2" customWidth="1"/>
    <col min="4" max="4" width="46.00390625" style="2" customWidth="1"/>
    <col min="5" max="5" width="54.75390625" style="2" customWidth="1"/>
    <col min="6" max="6" width="17.375" style="2" customWidth="1"/>
    <col min="7" max="8" width="13.875" style="2" customWidth="1"/>
    <col min="9" max="9" width="13.75390625" style="2" customWidth="1"/>
    <col min="10" max="10" width="11.75390625" style="2" customWidth="1"/>
    <col min="11" max="16384" width="9.00390625" style="2" customWidth="1"/>
  </cols>
  <sheetData>
    <row r="1" spans="1:10" ht="15.75">
      <c r="A1" s="5"/>
      <c r="B1" s="5"/>
      <c r="C1" s="5"/>
      <c r="D1" s="5"/>
      <c r="E1" s="5"/>
      <c r="F1" s="423" t="s">
        <v>193</v>
      </c>
      <c r="G1" s="423"/>
      <c r="H1" s="423"/>
      <c r="I1" s="423"/>
      <c r="J1" s="4"/>
    </row>
    <row r="2" spans="1:11" ht="31.5" customHeight="1">
      <c r="A2" s="5"/>
      <c r="B2" s="5"/>
      <c r="C2" s="5"/>
      <c r="D2" s="5"/>
      <c r="E2" s="5"/>
      <c r="F2" s="389" t="s">
        <v>438</v>
      </c>
      <c r="G2" s="389"/>
      <c r="H2" s="389"/>
      <c r="I2" s="389"/>
      <c r="J2" s="169"/>
      <c r="K2" s="169"/>
    </row>
    <row r="3" spans="1:10" ht="15.75">
      <c r="A3" s="5"/>
      <c r="B3" s="5"/>
      <c r="C3" s="5"/>
      <c r="D3" s="5"/>
      <c r="E3" s="5"/>
      <c r="F3" s="388">
        <v>44126</v>
      </c>
      <c r="G3" s="388"/>
      <c r="H3" s="388"/>
      <c r="I3" s="388"/>
      <c r="J3" s="158"/>
    </row>
    <row r="4" spans="1:11" ht="14.25" customHeight="1">
      <c r="A4" s="5"/>
      <c r="B4" s="5"/>
      <c r="C4" s="5"/>
      <c r="D4" s="5"/>
      <c r="E4" s="5"/>
      <c r="F4" s="5"/>
      <c r="G4" s="5"/>
      <c r="H4" s="59"/>
      <c r="I4" s="59"/>
      <c r="J4" s="5"/>
      <c r="K4" s="1"/>
    </row>
    <row r="5" spans="1:10" ht="48" customHeight="1">
      <c r="A5" s="258"/>
      <c r="B5" s="511" t="s">
        <v>348</v>
      </c>
      <c r="C5" s="511"/>
      <c r="D5" s="511"/>
      <c r="E5" s="511"/>
      <c r="F5" s="511"/>
      <c r="G5" s="511"/>
      <c r="H5" s="511"/>
      <c r="I5" s="511"/>
      <c r="J5" s="258"/>
    </row>
    <row r="6" spans="1:10" ht="21" customHeight="1">
      <c r="A6" s="411">
        <v>25530000000</v>
      </c>
      <c r="B6" s="411"/>
      <c r="C6" s="25"/>
      <c r="D6" s="25"/>
      <c r="E6" s="25"/>
      <c r="F6" s="25"/>
      <c r="G6" s="25"/>
      <c r="H6" s="25"/>
      <c r="I6" s="25"/>
      <c r="J6" s="25"/>
    </row>
    <row r="7" spans="1:10" ht="14.25" customHeight="1">
      <c r="A7" s="427" t="s">
        <v>299</v>
      </c>
      <c r="B7" s="427"/>
      <c r="C7" s="25"/>
      <c r="D7" s="25"/>
      <c r="E7" s="25"/>
      <c r="F7" s="25"/>
      <c r="G7" s="25"/>
      <c r="H7" s="25"/>
      <c r="I7" s="25"/>
      <c r="J7" s="25"/>
    </row>
    <row r="8" spans="1:10" ht="15" customHeight="1">
      <c r="A8" s="7"/>
      <c r="B8" s="7"/>
      <c r="C8" s="7"/>
      <c r="D8" s="25"/>
      <c r="E8" s="25"/>
      <c r="F8" s="25"/>
      <c r="G8" s="25"/>
      <c r="H8" s="25"/>
      <c r="I8" s="25"/>
      <c r="J8" s="232" t="s">
        <v>179</v>
      </c>
    </row>
    <row r="9" spans="1:10" ht="35.25" customHeight="1">
      <c r="A9" s="507" t="s">
        <v>301</v>
      </c>
      <c r="B9" s="507" t="s">
        <v>300</v>
      </c>
      <c r="C9" s="507" t="s">
        <v>199</v>
      </c>
      <c r="D9" s="401" t="s">
        <v>302</v>
      </c>
      <c r="E9" s="523" t="s">
        <v>200</v>
      </c>
      <c r="F9" s="525" t="s">
        <v>201</v>
      </c>
      <c r="G9" s="509" t="s">
        <v>202</v>
      </c>
      <c r="H9" s="525" t="s">
        <v>2</v>
      </c>
      <c r="I9" s="521" t="s">
        <v>3</v>
      </c>
      <c r="J9" s="522"/>
    </row>
    <row r="10" spans="1:10" ht="93.75" customHeight="1">
      <c r="A10" s="508"/>
      <c r="B10" s="508"/>
      <c r="C10" s="508"/>
      <c r="D10" s="402"/>
      <c r="E10" s="524"/>
      <c r="F10" s="526"/>
      <c r="G10" s="510"/>
      <c r="H10" s="526"/>
      <c r="I10" s="91" t="s">
        <v>184</v>
      </c>
      <c r="J10" s="91" t="s">
        <v>203</v>
      </c>
    </row>
    <row r="11" spans="1:10" ht="15" customHeight="1">
      <c r="A11" s="60">
        <v>1</v>
      </c>
      <c r="B11" s="60">
        <v>2</v>
      </c>
      <c r="C11" s="60">
        <v>3</v>
      </c>
      <c r="D11" s="61">
        <v>4</v>
      </c>
      <c r="E11" s="62">
        <v>5</v>
      </c>
      <c r="F11" s="62">
        <v>6</v>
      </c>
      <c r="G11" s="62">
        <v>7</v>
      </c>
      <c r="H11" s="62">
        <v>8</v>
      </c>
      <c r="I11" s="62">
        <v>9</v>
      </c>
      <c r="J11" s="62">
        <v>10</v>
      </c>
    </row>
    <row r="12" spans="1:10" ht="34.5" customHeight="1">
      <c r="A12" s="71" t="s">
        <v>41</v>
      </c>
      <c r="B12" s="71"/>
      <c r="C12" s="72"/>
      <c r="D12" s="73" t="s">
        <v>194</v>
      </c>
      <c r="E12" s="74"/>
      <c r="F12" s="74"/>
      <c r="G12" s="93">
        <f aca="true" t="shared" si="0" ref="G12:G39">H12+I12</f>
        <v>8514847.46</v>
      </c>
      <c r="H12" s="75">
        <f>H13</f>
        <v>7712904.73</v>
      </c>
      <c r="I12" s="75">
        <f>I13</f>
        <v>801942.73</v>
      </c>
      <c r="J12" s="75">
        <f>J13</f>
        <v>766942.73</v>
      </c>
    </row>
    <row r="13" spans="1:10" ht="34.5" customHeight="1">
      <c r="A13" s="76" t="s">
        <v>40</v>
      </c>
      <c r="B13" s="76"/>
      <c r="C13" s="77"/>
      <c r="D13" s="73" t="s">
        <v>194</v>
      </c>
      <c r="E13" s="72"/>
      <c r="F13" s="72"/>
      <c r="G13" s="93">
        <f t="shared" si="0"/>
        <v>8514847.46</v>
      </c>
      <c r="H13" s="75">
        <f>SUM(H14:H30)</f>
        <v>7712904.73</v>
      </c>
      <c r="I13" s="75">
        <f>SUM(I14:I30)</f>
        <v>801942.73</v>
      </c>
      <c r="J13" s="75">
        <f>SUM(J14:J30)</f>
        <v>766942.73</v>
      </c>
    </row>
    <row r="14" spans="1:10" ht="96" customHeight="1">
      <c r="A14" s="370" t="s">
        <v>95</v>
      </c>
      <c r="B14" s="92" t="s">
        <v>73</v>
      </c>
      <c r="C14" s="259" t="s">
        <v>17</v>
      </c>
      <c r="D14" s="259" t="s">
        <v>94</v>
      </c>
      <c r="E14" s="26" t="s">
        <v>195</v>
      </c>
      <c r="F14" s="26" t="s">
        <v>242</v>
      </c>
      <c r="G14" s="93">
        <f t="shared" si="0"/>
        <v>35000</v>
      </c>
      <c r="H14" s="23">
        <v>35000</v>
      </c>
      <c r="I14" s="24"/>
      <c r="J14" s="24"/>
    </row>
    <row r="15" spans="1:10" ht="50.25" customHeight="1">
      <c r="A15" s="370" t="s">
        <v>95</v>
      </c>
      <c r="B15" s="92" t="s">
        <v>73</v>
      </c>
      <c r="C15" s="371" t="s">
        <v>17</v>
      </c>
      <c r="D15" s="371" t="s">
        <v>94</v>
      </c>
      <c r="E15" s="26" t="s">
        <v>500</v>
      </c>
      <c r="F15" s="26" t="s">
        <v>466</v>
      </c>
      <c r="G15" s="93">
        <f t="shared" si="0"/>
        <v>40099.59</v>
      </c>
      <c r="H15" s="23">
        <v>40099.59</v>
      </c>
      <c r="I15" s="24"/>
      <c r="J15" s="24"/>
    </row>
    <row r="16" spans="1:10" ht="67.5" customHeight="1">
      <c r="A16" s="370" t="s">
        <v>462</v>
      </c>
      <c r="B16" s="320" t="s">
        <v>464</v>
      </c>
      <c r="C16" s="353" t="s">
        <v>465</v>
      </c>
      <c r="D16" s="354" t="s">
        <v>436</v>
      </c>
      <c r="E16" s="26" t="s">
        <v>501</v>
      </c>
      <c r="F16" s="26" t="s">
        <v>466</v>
      </c>
      <c r="G16" s="93">
        <f t="shared" si="0"/>
        <v>1411121.42</v>
      </c>
      <c r="H16" s="23">
        <v>1411121.42</v>
      </c>
      <c r="I16" s="24"/>
      <c r="J16" s="24"/>
    </row>
    <row r="17" spans="1:10" ht="66" customHeight="1">
      <c r="A17" s="350" t="s">
        <v>427</v>
      </c>
      <c r="B17" s="238" t="s">
        <v>428</v>
      </c>
      <c r="C17" s="274" t="s">
        <v>429</v>
      </c>
      <c r="D17" s="268" t="s">
        <v>430</v>
      </c>
      <c r="E17" s="26" t="s">
        <v>442</v>
      </c>
      <c r="F17" s="26" t="s">
        <v>443</v>
      </c>
      <c r="G17" s="93">
        <f>H17+I17</f>
        <v>222517.68</v>
      </c>
      <c r="H17" s="23">
        <v>222517.68</v>
      </c>
      <c r="I17" s="24"/>
      <c r="J17" s="24"/>
    </row>
    <row r="18" spans="1:10" ht="49.5" customHeight="1">
      <c r="A18" s="370" t="s">
        <v>396</v>
      </c>
      <c r="B18" s="320" t="s">
        <v>397</v>
      </c>
      <c r="C18" s="353" t="s">
        <v>398</v>
      </c>
      <c r="D18" s="354" t="s">
        <v>399</v>
      </c>
      <c r="E18" s="26" t="s">
        <v>444</v>
      </c>
      <c r="F18" s="26" t="s">
        <v>443</v>
      </c>
      <c r="G18" s="93">
        <f>H18+I18</f>
        <v>379422.54</v>
      </c>
      <c r="H18" s="23">
        <v>379422.54</v>
      </c>
      <c r="I18" s="24"/>
      <c r="J18" s="24"/>
    </row>
    <row r="19" spans="1:10" ht="56.25" customHeight="1">
      <c r="A19" s="370" t="s">
        <v>467</v>
      </c>
      <c r="B19" s="320" t="s">
        <v>468</v>
      </c>
      <c r="C19" s="353" t="s">
        <v>398</v>
      </c>
      <c r="D19" s="354" t="s">
        <v>469</v>
      </c>
      <c r="E19" s="26" t="s">
        <v>502</v>
      </c>
      <c r="F19" s="26" t="s">
        <v>466</v>
      </c>
      <c r="G19" s="93">
        <f t="shared" si="0"/>
        <v>15343.5</v>
      </c>
      <c r="H19" s="23">
        <v>15343.5</v>
      </c>
      <c r="I19" s="24"/>
      <c r="J19" s="24"/>
    </row>
    <row r="20" spans="1:10" ht="50.25" customHeight="1">
      <c r="A20" s="505" t="s">
        <v>111</v>
      </c>
      <c r="B20" s="520">
        <v>3242</v>
      </c>
      <c r="C20" s="516" t="s">
        <v>15</v>
      </c>
      <c r="D20" s="517" t="s">
        <v>118</v>
      </c>
      <c r="E20" s="26" t="s">
        <v>112</v>
      </c>
      <c r="F20" s="501" t="s">
        <v>243</v>
      </c>
      <c r="G20" s="93">
        <f t="shared" si="0"/>
        <v>50000</v>
      </c>
      <c r="H20" s="23">
        <v>50000</v>
      </c>
      <c r="I20" s="24"/>
      <c r="J20" s="24"/>
    </row>
    <row r="21" spans="1:10" ht="19.5" customHeight="1">
      <c r="A21" s="505"/>
      <c r="B21" s="502"/>
      <c r="C21" s="516"/>
      <c r="D21" s="518"/>
      <c r="E21" s="519" t="s">
        <v>204</v>
      </c>
      <c r="F21" s="502"/>
      <c r="G21" s="93">
        <f t="shared" si="0"/>
        <v>110000</v>
      </c>
      <c r="H21" s="63">
        <v>110000</v>
      </c>
      <c r="I21" s="64"/>
      <c r="J21" s="24"/>
    </row>
    <row r="22" spans="1:10" ht="6.75" customHeight="1" hidden="1" thickBot="1">
      <c r="A22" s="8"/>
      <c r="B22" s="8"/>
      <c r="C22" s="8"/>
      <c r="D22" s="13"/>
      <c r="E22" s="519"/>
      <c r="F22" s="26"/>
      <c r="G22" s="93">
        <f t="shared" si="0"/>
        <v>0</v>
      </c>
      <c r="H22" s="9"/>
      <c r="I22" s="10"/>
      <c r="J22" s="24"/>
    </row>
    <row r="23" spans="1:10" ht="29.25" customHeight="1">
      <c r="A23" s="261" t="s">
        <v>168</v>
      </c>
      <c r="B23" s="261">
        <v>3210</v>
      </c>
      <c r="C23" s="65">
        <v>1050</v>
      </c>
      <c r="D23" s="259" t="s">
        <v>165</v>
      </c>
      <c r="E23" s="503" t="s">
        <v>110</v>
      </c>
      <c r="F23" s="501" t="s">
        <v>243</v>
      </c>
      <c r="G23" s="93">
        <f t="shared" si="0"/>
        <v>345400</v>
      </c>
      <c r="H23" s="11">
        <v>345400</v>
      </c>
      <c r="I23" s="12"/>
      <c r="J23" s="12"/>
    </row>
    <row r="24" spans="1:10" ht="21" customHeight="1">
      <c r="A24" s="261" t="s">
        <v>85</v>
      </c>
      <c r="B24" s="261">
        <v>6030</v>
      </c>
      <c r="C24" s="259" t="s">
        <v>83</v>
      </c>
      <c r="D24" s="259" t="s">
        <v>82</v>
      </c>
      <c r="E24" s="504"/>
      <c r="F24" s="502"/>
      <c r="G24" s="93">
        <f t="shared" si="0"/>
        <v>3434000</v>
      </c>
      <c r="H24" s="23">
        <v>3434000</v>
      </c>
      <c r="I24" s="24"/>
      <c r="J24" s="24"/>
    </row>
    <row r="25" spans="1:10" ht="64.5" customHeight="1">
      <c r="A25" s="238" t="s">
        <v>238</v>
      </c>
      <c r="B25" s="238" t="s">
        <v>237</v>
      </c>
      <c r="C25" s="274" t="s">
        <v>83</v>
      </c>
      <c r="D25" s="274" t="s">
        <v>236</v>
      </c>
      <c r="E25" s="503" t="s">
        <v>393</v>
      </c>
      <c r="F25" s="514" t="s">
        <v>388</v>
      </c>
      <c r="G25" s="93">
        <f t="shared" si="0"/>
        <v>995106.57</v>
      </c>
      <c r="H25" s="23">
        <v>995106.57</v>
      </c>
      <c r="I25" s="24"/>
      <c r="J25" s="24"/>
    </row>
    <row r="26" spans="1:10" ht="36.75" customHeight="1">
      <c r="A26" s="238" t="s">
        <v>324</v>
      </c>
      <c r="B26" s="238" t="s">
        <v>387</v>
      </c>
      <c r="C26" s="274" t="s">
        <v>233</v>
      </c>
      <c r="D26" s="274" t="s">
        <v>392</v>
      </c>
      <c r="E26" s="504"/>
      <c r="F26" s="515"/>
      <c r="G26" s="93">
        <f t="shared" si="0"/>
        <v>50000</v>
      </c>
      <c r="H26" s="23"/>
      <c r="I26" s="23">
        <v>50000</v>
      </c>
      <c r="J26" s="23">
        <v>50000</v>
      </c>
    </row>
    <row r="27" spans="1:10" ht="48.75" customHeight="1">
      <c r="A27" s="238" t="s">
        <v>324</v>
      </c>
      <c r="B27" s="238" t="s">
        <v>387</v>
      </c>
      <c r="C27" s="274" t="s">
        <v>233</v>
      </c>
      <c r="D27" s="274" t="s">
        <v>392</v>
      </c>
      <c r="E27" s="300" t="s">
        <v>413</v>
      </c>
      <c r="F27" s="289" t="s">
        <v>414</v>
      </c>
      <c r="G27" s="93">
        <f t="shared" si="0"/>
        <v>114640</v>
      </c>
      <c r="H27" s="23"/>
      <c r="I27" s="271">
        <v>114640</v>
      </c>
      <c r="J27" s="271">
        <v>111640</v>
      </c>
    </row>
    <row r="28" spans="1:10" ht="51" customHeight="1">
      <c r="A28" s="116" t="s">
        <v>235</v>
      </c>
      <c r="B28" s="116" t="s">
        <v>234</v>
      </c>
      <c r="C28" s="117" t="s">
        <v>233</v>
      </c>
      <c r="D28" s="117" t="s">
        <v>232</v>
      </c>
      <c r="E28" s="106" t="s">
        <v>241</v>
      </c>
      <c r="F28" s="260" t="s">
        <v>244</v>
      </c>
      <c r="G28" s="93">
        <f t="shared" si="0"/>
        <v>271000</v>
      </c>
      <c r="H28" s="23"/>
      <c r="I28" s="23">
        <v>271000</v>
      </c>
      <c r="J28" s="23">
        <v>271000</v>
      </c>
    </row>
    <row r="29" spans="1:10" ht="51" customHeight="1">
      <c r="A29" s="252" t="s">
        <v>117</v>
      </c>
      <c r="B29" s="116">
        <v>7461</v>
      </c>
      <c r="C29" s="117" t="s">
        <v>81</v>
      </c>
      <c r="D29" s="117" t="s">
        <v>115</v>
      </c>
      <c r="E29" s="106" t="s">
        <v>256</v>
      </c>
      <c r="F29" s="260" t="s">
        <v>257</v>
      </c>
      <c r="G29" s="93">
        <f t="shared" si="0"/>
        <v>909196.16</v>
      </c>
      <c r="H29" s="97">
        <v>574893.43</v>
      </c>
      <c r="I29" s="97">
        <v>334302.73</v>
      </c>
      <c r="J29" s="97">
        <v>334302.73</v>
      </c>
    </row>
    <row r="30" spans="1:10" ht="54.75" customHeight="1">
      <c r="A30" s="66" t="s">
        <v>60</v>
      </c>
      <c r="B30" s="66">
        <v>8831</v>
      </c>
      <c r="C30" s="67" t="s">
        <v>16</v>
      </c>
      <c r="D30" s="66" t="s">
        <v>218</v>
      </c>
      <c r="E30" s="14" t="s">
        <v>113</v>
      </c>
      <c r="F30" s="26" t="s">
        <v>245</v>
      </c>
      <c r="G30" s="93">
        <f t="shared" si="0"/>
        <v>132000</v>
      </c>
      <c r="H30" s="11">
        <v>100000</v>
      </c>
      <c r="I30" s="11">
        <v>32000</v>
      </c>
      <c r="J30" s="12"/>
    </row>
    <row r="31" spans="1:10" ht="36.75" customHeight="1">
      <c r="A31" s="78" t="s">
        <v>157</v>
      </c>
      <c r="B31" s="78"/>
      <c r="C31" s="79"/>
      <c r="D31" s="80" t="s">
        <v>155</v>
      </c>
      <c r="E31" s="81"/>
      <c r="F31" s="81"/>
      <c r="G31" s="93">
        <f t="shared" si="0"/>
        <v>1615000</v>
      </c>
      <c r="H31" s="75">
        <f>H32</f>
        <v>1615000</v>
      </c>
      <c r="I31" s="75">
        <f>I36+I37+I38</f>
        <v>0</v>
      </c>
      <c r="J31" s="75">
        <f>J36+J37+J38</f>
        <v>0</v>
      </c>
    </row>
    <row r="32" spans="1:10" ht="33.75" customHeight="1">
      <c r="A32" s="78" t="s">
        <v>156</v>
      </c>
      <c r="B32" s="78"/>
      <c r="C32" s="79"/>
      <c r="D32" s="80" t="s">
        <v>155</v>
      </c>
      <c r="E32" s="81"/>
      <c r="F32" s="81"/>
      <c r="G32" s="93">
        <f t="shared" si="0"/>
        <v>1615000</v>
      </c>
      <c r="H32" s="75">
        <f>SUM(H33:H38)</f>
        <v>1615000</v>
      </c>
      <c r="I32" s="75">
        <f>I31</f>
        <v>0</v>
      </c>
      <c r="J32" s="75">
        <f>J31</f>
        <v>0</v>
      </c>
    </row>
    <row r="33" spans="1:10" ht="26.25" customHeight="1">
      <c r="A33" s="238" t="s">
        <v>153</v>
      </c>
      <c r="B33" s="238" t="s">
        <v>93</v>
      </c>
      <c r="C33" s="274" t="s">
        <v>92</v>
      </c>
      <c r="D33" s="268" t="s">
        <v>91</v>
      </c>
      <c r="E33" s="512" t="s">
        <v>391</v>
      </c>
      <c r="F33" s="503" t="s">
        <v>388</v>
      </c>
      <c r="G33" s="93">
        <f t="shared" si="0"/>
        <v>350000</v>
      </c>
      <c r="H33" s="97">
        <v>350000</v>
      </c>
      <c r="I33" s="285"/>
      <c r="J33" s="285"/>
    </row>
    <row r="34" spans="1:10" ht="67.5" customHeight="1">
      <c r="A34" s="238" t="s">
        <v>152</v>
      </c>
      <c r="B34" s="238" t="s">
        <v>151</v>
      </c>
      <c r="C34" s="274" t="s">
        <v>150</v>
      </c>
      <c r="D34" s="268" t="s">
        <v>390</v>
      </c>
      <c r="E34" s="513"/>
      <c r="F34" s="504"/>
      <c r="G34" s="93">
        <f t="shared" si="0"/>
        <v>150000</v>
      </c>
      <c r="H34" s="97">
        <v>150000</v>
      </c>
      <c r="I34" s="285"/>
      <c r="J34" s="285"/>
    </row>
    <row r="35" spans="1:10" ht="69" customHeight="1">
      <c r="A35" s="238" t="s">
        <v>152</v>
      </c>
      <c r="B35" s="238" t="s">
        <v>151</v>
      </c>
      <c r="C35" s="274" t="s">
        <v>150</v>
      </c>
      <c r="D35" s="268" t="s">
        <v>390</v>
      </c>
      <c r="E35" s="287" t="s">
        <v>389</v>
      </c>
      <c r="F35" s="286" t="s">
        <v>388</v>
      </c>
      <c r="G35" s="93">
        <f t="shared" si="0"/>
        <v>15000</v>
      </c>
      <c r="H35" s="97">
        <v>15000</v>
      </c>
      <c r="I35" s="285"/>
      <c r="J35" s="285"/>
    </row>
    <row r="36" spans="1:10" ht="54.75" customHeight="1">
      <c r="A36" s="68" t="s">
        <v>145</v>
      </c>
      <c r="B36" s="68" t="s">
        <v>144</v>
      </c>
      <c r="C36" s="69" t="s">
        <v>140</v>
      </c>
      <c r="D36" s="69" t="s">
        <v>143</v>
      </c>
      <c r="E36" s="14" t="s">
        <v>196</v>
      </c>
      <c r="F36" s="26" t="s">
        <v>246</v>
      </c>
      <c r="G36" s="93">
        <f t="shared" si="0"/>
        <v>1050000</v>
      </c>
      <c r="H36" s="97">
        <v>1050000</v>
      </c>
      <c r="I36" s="11"/>
      <c r="J36" s="12"/>
    </row>
    <row r="37" spans="1:10" ht="45" customHeight="1">
      <c r="A37" s="68" t="s">
        <v>138</v>
      </c>
      <c r="B37" s="261">
        <v>5011</v>
      </c>
      <c r="C37" s="259" t="s">
        <v>18</v>
      </c>
      <c r="D37" s="259" t="s">
        <v>86</v>
      </c>
      <c r="E37" s="499" t="s">
        <v>109</v>
      </c>
      <c r="F37" s="501" t="s">
        <v>247</v>
      </c>
      <c r="G37" s="93">
        <f t="shared" si="0"/>
        <v>40000</v>
      </c>
      <c r="H37" s="97">
        <v>40000</v>
      </c>
      <c r="I37" s="11"/>
      <c r="J37" s="12"/>
    </row>
    <row r="38" spans="1:10" ht="41.25" customHeight="1">
      <c r="A38" s="261" t="s">
        <v>327</v>
      </c>
      <c r="B38" s="261">
        <v>5012</v>
      </c>
      <c r="C38" s="259" t="s">
        <v>18</v>
      </c>
      <c r="D38" s="259" t="s">
        <v>328</v>
      </c>
      <c r="E38" s="500"/>
      <c r="F38" s="506"/>
      <c r="G38" s="93">
        <f t="shared" si="0"/>
        <v>10000</v>
      </c>
      <c r="H38" s="11">
        <v>10000</v>
      </c>
      <c r="I38" s="12"/>
      <c r="J38" s="12"/>
    </row>
    <row r="39" spans="1:10" ht="24" customHeight="1">
      <c r="A39" s="94" t="s">
        <v>224</v>
      </c>
      <c r="B39" s="94" t="s">
        <v>224</v>
      </c>
      <c r="C39" s="94" t="s">
        <v>224</v>
      </c>
      <c r="D39" s="95" t="s">
        <v>318</v>
      </c>
      <c r="E39" s="94" t="s">
        <v>224</v>
      </c>
      <c r="F39" s="94" t="s">
        <v>224</v>
      </c>
      <c r="G39" s="96">
        <f t="shared" si="0"/>
        <v>10129847.46</v>
      </c>
      <c r="H39" s="98">
        <f>H12+H31</f>
        <v>9327904.73</v>
      </c>
      <c r="I39" s="98">
        <f>I12+I31</f>
        <v>801942.73</v>
      </c>
      <c r="J39" s="98">
        <f>J12+J31</f>
        <v>766942.73</v>
      </c>
    </row>
    <row r="40" spans="1:10" ht="80.25" customHeight="1">
      <c r="A40" s="15"/>
      <c r="B40" s="15"/>
      <c r="C40" s="15"/>
      <c r="D40" s="16"/>
      <c r="E40" s="17"/>
      <c r="F40" s="17"/>
      <c r="G40" s="17"/>
      <c r="H40" s="18"/>
      <c r="I40" s="18"/>
      <c r="J40" s="18"/>
    </row>
    <row r="41" spans="1:10" ht="21.75" customHeight="1">
      <c r="A41" s="15"/>
      <c r="B41" s="187"/>
      <c r="C41" s="346" t="s">
        <v>473</v>
      </c>
      <c r="D41" s="234"/>
      <c r="E41" s="234"/>
      <c r="F41" s="369" t="s">
        <v>474</v>
      </c>
      <c r="G41" s="234"/>
      <c r="I41" s="108"/>
      <c r="J41" s="70"/>
    </row>
    <row r="42" spans="1:10" ht="18.75" customHeight="1">
      <c r="A42" s="5"/>
      <c r="B42" s="5"/>
      <c r="C42" s="344"/>
      <c r="D42" s="343"/>
      <c r="E42" s="343"/>
      <c r="F42" s="1"/>
      <c r="G42" s="1"/>
      <c r="H42" s="1"/>
      <c r="I42" s="218"/>
      <c r="J42" s="5"/>
    </row>
  </sheetData>
  <sheetProtection/>
  <mergeCells count="29">
    <mergeCell ref="B20:B21"/>
    <mergeCell ref="F23:F24"/>
    <mergeCell ref="I9:J9"/>
    <mergeCell ref="C9:C10"/>
    <mergeCell ref="E9:E10"/>
    <mergeCell ref="H9:H10"/>
    <mergeCell ref="F9:F10"/>
    <mergeCell ref="B9:B10"/>
    <mergeCell ref="D9:D10"/>
    <mergeCell ref="F3:I3"/>
    <mergeCell ref="G9:G10"/>
    <mergeCell ref="B5:I5"/>
    <mergeCell ref="E33:E34"/>
    <mergeCell ref="F33:F34"/>
    <mergeCell ref="F25:F26"/>
    <mergeCell ref="E25:E26"/>
    <mergeCell ref="C20:C21"/>
    <mergeCell ref="D20:D21"/>
    <mergeCell ref="E21:E22"/>
    <mergeCell ref="E37:E38"/>
    <mergeCell ref="F20:F21"/>
    <mergeCell ref="E23:E24"/>
    <mergeCell ref="A20:A21"/>
    <mergeCell ref="F1:I1"/>
    <mergeCell ref="F2:I2"/>
    <mergeCell ref="F37:F38"/>
    <mergeCell ref="A6:B6"/>
    <mergeCell ref="A7:B7"/>
    <mergeCell ref="A9:A10"/>
  </mergeCells>
  <printOptions horizontalCentered="1" verticalCentered="1"/>
  <pageMargins left="0.23" right="0.15748031496062992" top="0.53" bottom="0.2755905511811024" header="0.35433070866141736" footer="0.1968503937007874"/>
  <pageSetup horizontalDpi="300" verticalDpi="300" orientation="landscape" paperSize="9" scale="68" r:id="rId1"/>
  <rowBreaks count="3" manualBreakCount="3">
    <brk id="19" max="9" man="1"/>
    <brk id="36" max="9" man="1"/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87" zoomScalePageLayoutView="0" workbookViewId="0" topLeftCell="A1">
      <pane xSplit="1" ySplit="15" topLeftCell="B22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24" sqref="B24:D24"/>
    </sheetView>
  </sheetViews>
  <sheetFormatPr defaultColWidth="9.00390625" defaultRowHeight="12.75"/>
  <cols>
    <col min="1" max="1" width="39.00390625" style="1" customWidth="1"/>
    <col min="2" max="2" width="9.125" style="1" customWidth="1"/>
    <col min="3" max="3" width="7.25390625" style="1" customWidth="1"/>
    <col min="4" max="4" width="9.125" style="1" customWidth="1"/>
    <col min="5" max="5" width="7.375" style="1" customWidth="1"/>
    <col min="6" max="6" width="9.125" style="1" customWidth="1"/>
    <col min="7" max="7" width="8.375" style="1" customWidth="1"/>
    <col min="8" max="8" width="9.125" style="1" customWidth="1"/>
    <col min="9" max="9" width="8.00390625" style="1" customWidth="1"/>
    <col min="10" max="10" width="9.25390625" style="1" customWidth="1"/>
    <col min="11" max="16384" width="9.125" style="1" customWidth="1"/>
  </cols>
  <sheetData>
    <row r="1" spans="1:10" ht="14.25" customHeight="1">
      <c r="A1" s="3"/>
      <c r="B1" s="3"/>
      <c r="C1" s="3"/>
      <c r="D1" s="423" t="s">
        <v>197</v>
      </c>
      <c r="E1" s="423"/>
      <c r="F1" s="423"/>
      <c r="G1" s="423"/>
      <c r="H1" s="423"/>
      <c r="I1" s="423"/>
      <c r="J1" s="423"/>
    </row>
    <row r="2" spans="1:10" ht="32.25" customHeight="1">
      <c r="A2" s="3"/>
      <c r="B2" s="3"/>
      <c r="C2" s="3"/>
      <c r="D2" s="389" t="s">
        <v>437</v>
      </c>
      <c r="E2" s="389"/>
      <c r="F2" s="389"/>
      <c r="G2" s="389"/>
      <c r="H2" s="389"/>
      <c r="I2" s="389"/>
      <c r="J2" s="389"/>
    </row>
    <row r="3" spans="1:10" ht="15.75">
      <c r="A3" s="3"/>
      <c r="B3" s="3"/>
      <c r="C3" s="3"/>
      <c r="D3" s="388">
        <v>44126</v>
      </c>
      <c r="E3" s="388"/>
      <c r="F3" s="388"/>
      <c r="G3" s="388"/>
      <c r="H3" s="158"/>
      <c r="I3" s="158"/>
      <c r="J3" s="158"/>
    </row>
    <row r="4" spans="1:10" ht="9" customHeight="1">
      <c r="A4" s="3"/>
      <c r="B4" s="3"/>
      <c r="C4" s="3"/>
      <c r="D4" s="3"/>
      <c r="E4" s="4"/>
      <c r="F4" s="538"/>
      <c r="G4" s="538"/>
      <c r="H4" s="538"/>
      <c r="I4" s="538"/>
      <c r="J4" s="538"/>
    </row>
    <row r="5" spans="1:10" ht="4.5" customHeight="1">
      <c r="A5" s="3"/>
      <c r="B5" s="3"/>
      <c r="C5" s="3"/>
      <c r="D5" s="3"/>
      <c r="E5" s="423"/>
      <c r="F5" s="423"/>
      <c r="G5" s="423"/>
      <c r="H5" s="423"/>
      <c r="I5" s="5"/>
      <c r="J5" s="3"/>
    </row>
    <row r="6" spans="1:10" ht="5.25" customHeight="1">
      <c r="A6" s="3"/>
      <c r="B6" s="3"/>
      <c r="C6" s="3"/>
      <c r="D6" s="3"/>
      <c r="E6" s="6"/>
      <c r="F6" s="6"/>
      <c r="G6" s="5"/>
      <c r="H6" s="3"/>
      <c r="I6" s="3"/>
      <c r="J6" s="3"/>
    </row>
    <row r="7" spans="1:10" ht="15.75">
      <c r="A7" s="539" t="s">
        <v>330</v>
      </c>
      <c r="B7" s="539"/>
      <c r="C7" s="539"/>
      <c r="D7" s="539"/>
      <c r="E7" s="539"/>
      <c r="F7" s="539"/>
      <c r="G7" s="539"/>
      <c r="H7" s="539"/>
      <c r="I7" s="539"/>
      <c r="J7" s="539"/>
    </row>
    <row r="8" spans="1:10" ht="30" customHeight="1">
      <c r="A8" s="540" t="s">
        <v>198</v>
      </c>
      <c r="B8" s="540"/>
      <c r="C8" s="540"/>
      <c r="D8" s="540"/>
      <c r="E8" s="540"/>
      <c r="F8" s="540"/>
      <c r="G8" s="540"/>
      <c r="H8" s="540"/>
      <c r="I8" s="540"/>
      <c r="J8" s="540"/>
    </row>
    <row r="9" spans="1:10" ht="6.7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6.5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4.25" customHeight="1">
      <c r="A11" s="529" t="s">
        <v>38</v>
      </c>
      <c r="B11" s="532" t="s">
        <v>19</v>
      </c>
      <c r="C11" s="533"/>
      <c r="D11" s="536" t="s">
        <v>20</v>
      </c>
      <c r="E11" s="533"/>
      <c r="F11" s="536" t="s">
        <v>21</v>
      </c>
      <c r="G11" s="533"/>
      <c r="H11" s="536" t="s">
        <v>22</v>
      </c>
      <c r="I11" s="533"/>
      <c r="J11" s="527" t="s">
        <v>23</v>
      </c>
    </row>
    <row r="12" spans="1:10" ht="15.75" thickBot="1">
      <c r="A12" s="530"/>
      <c r="B12" s="534"/>
      <c r="C12" s="535"/>
      <c r="D12" s="537"/>
      <c r="E12" s="535"/>
      <c r="F12" s="537"/>
      <c r="G12" s="535"/>
      <c r="H12" s="537"/>
      <c r="I12" s="535"/>
      <c r="J12" s="528"/>
    </row>
    <row r="13" spans="1:10" ht="63.75" thickBot="1">
      <c r="A13" s="530"/>
      <c r="B13" s="20" t="s">
        <v>24</v>
      </c>
      <c r="C13" s="20" t="s">
        <v>25</v>
      </c>
      <c r="D13" s="20" t="s">
        <v>24</v>
      </c>
      <c r="E13" s="20" t="s">
        <v>25</v>
      </c>
      <c r="F13" s="20" t="s">
        <v>24</v>
      </c>
      <c r="G13" s="20" t="s">
        <v>25</v>
      </c>
      <c r="H13" s="20" t="s">
        <v>24</v>
      </c>
      <c r="I13" s="20" t="s">
        <v>25</v>
      </c>
      <c r="J13" s="20" t="s">
        <v>106</v>
      </c>
    </row>
    <row r="14" spans="1:10" ht="16.5" thickBot="1">
      <c r="A14" s="531"/>
      <c r="B14" s="21" t="s">
        <v>26</v>
      </c>
      <c r="C14" s="21" t="s">
        <v>26</v>
      </c>
      <c r="D14" s="21" t="s">
        <v>27</v>
      </c>
      <c r="E14" s="21" t="s">
        <v>27</v>
      </c>
      <c r="F14" s="21" t="s">
        <v>28</v>
      </c>
      <c r="G14" s="21" t="s">
        <v>28</v>
      </c>
      <c r="H14" s="21" t="s">
        <v>29</v>
      </c>
      <c r="I14" s="21" t="s">
        <v>29</v>
      </c>
      <c r="J14" s="21" t="s">
        <v>30</v>
      </c>
    </row>
    <row r="15" spans="1:10" ht="16.5" thickBot="1">
      <c r="A15" s="22">
        <v>1</v>
      </c>
      <c r="B15" s="87">
        <v>2</v>
      </c>
      <c r="C15" s="87">
        <v>3</v>
      </c>
      <c r="D15" s="88">
        <v>4</v>
      </c>
      <c r="E15" s="88">
        <v>5</v>
      </c>
      <c r="F15" s="87">
        <v>6</v>
      </c>
      <c r="G15" s="87">
        <v>7</v>
      </c>
      <c r="H15" s="88">
        <v>8</v>
      </c>
      <c r="I15" s="88">
        <v>9</v>
      </c>
      <c r="J15" s="87">
        <v>10</v>
      </c>
    </row>
    <row r="16" spans="1:10" ht="96" customHeight="1">
      <c r="A16" s="82" t="s">
        <v>63</v>
      </c>
      <c r="B16" s="89"/>
      <c r="C16" s="89"/>
      <c r="D16" s="89">
        <v>250</v>
      </c>
      <c r="E16" s="89"/>
      <c r="F16" s="89">
        <v>48900</v>
      </c>
      <c r="G16" s="89"/>
      <c r="H16" s="89">
        <v>18.26</v>
      </c>
      <c r="I16" s="89"/>
      <c r="J16" s="89"/>
    </row>
    <row r="17" spans="1:10" ht="67.5" customHeight="1">
      <c r="A17" s="236" t="s">
        <v>132</v>
      </c>
      <c r="B17" s="89"/>
      <c r="C17" s="89"/>
      <c r="D17" s="89"/>
      <c r="E17" s="89"/>
      <c r="F17" s="89">
        <v>974</v>
      </c>
      <c r="G17" s="89"/>
      <c r="H17" s="89">
        <v>0.56</v>
      </c>
      <c r="I17" s="89"/>
      <c r="J17" s="89"/>
    </row>
    <row r="18" spans="1:10" ht="18.75" customHeight="1">
      <c r="A18" s="82" t="s">
        <v>91</v>
      </c>
      <c r="B18" s="89">
        <v>333</v>
      </c>
      <c r="C18" s="89"/>
      <c r="D18" s="89">
        <v>626.7</v>
      </c>
      <c r="E18" s="89"/>
      <c r="F18" s="89">
        <v>83300</v>
      </c>
      <c r="G18" s="89"/>
      <c r="H18" s="89"/>
      <c r="I18" s="89"/>
      <c r="J18" s="89"/>
    </row>
    <row r="19" spans="1:10" ht="66.75" customHeight="1">
      <c r="A19" s="83" t="s">
        <v>349</v>
      </c>
      <c r="B19" s="89">
        <v>667</v>
      </c>
      <c r="C19" s="89"/>
      <c r="D19" s="89">
        <v>905</v>
      </c>
      <c r="E19" s="89"/>
      <c r="F19" s="89">
        <v>233300</v>
      </c>
      <c r="G19" s="89"/>
      <c r="H19" s="89">
        <v>78.84</v>
      </c>
      <c r="I19" s="89"/>
      <c r="J19" s="89"/>
    </row>
    <row r="20" spans="1:10" ht="51" customHeight="1">
      <c r="A20" s="351" t="s">
        <v>353</v>
      </c>
      <c r="B20" s="89"/>
      <c r="C20" s="89"/>
      <c r="D20" s="89">
        <v>69</v>
      </c>
      <c r="E20" s="89"/>
      <c r="F20" s="89">
        <v>1623</v>
      </c>
      <c r="G20" s="89"/>
      <c r="H20" s="89">
        <v>7.98</v>
      </c>
      <c r="I20" s="89"/>
      <c r="J20" s="89"/>
    </row>
    <row r="21" spans="1:10" ht="36" customHeight="1">
      <c r="A21" s="83" t="s">
        <v>354</v>
      </c>
      <c r="B21" s="89">
        <v>50</v>
      </c>
      <c r="C21" s="89"/>
      <c r="D21" s="89">
        <v>69</v>
      </c>
      <c r="E21" s="89"/>
      <c r="F21" s="89">
        <v>1071</v>
      </c>
      <c r="G21" s="89"/>
      <c r="H21" s="89"/>
      <c r="I21" s="89"/>
      <c r="J21" s="89"/>
    </row>
    <row r="22" spans="1:10" ht="37.5" customHeight="1">
      <c r="A22" s="83" t="s">
        <v>146</v>
      </c>
      <c r="B22" s="89"/>
      <c r="C22" s="89"/>
      <c r="D22" s="89"/>
      <c r="E22" s="89"/>
      <c r="F22" s="89">
        <v>1623</v>
      </c>
      <c r="G22" s="89"/>
      <c r="H22" s="89"/>
      <c r="I22" s="89"/>
      <c r="J22" s="89"/>
    </row>
    <row r="23" spans="1:10" ht="31.5" customHeight="1">
      <c r="A23" s="84" t="s">
        <v>143</v>
      </c>
      <c r="B23" s="86"/>
      <c r="C23" s="86"/>
      <c r="D23" s="86"/>
      <c r="E23" s="86"/>
      <c r="F23" s="89">
        <v>1136</v>
      </c>
      <c r="G23" s="86"/>
      <c r="H23" s="89">
        <v>0.94</v>
      </c>
      <c r="I23" s="86"/>
      <c r="J23" s="86"/>
    </row>
    <row r="24" spans="1:10" s="352" customFormat="1" ht="35.25" customHeight="1">
      <c r="A24" s="383" t="s">
        <v>436</v>
      </c>
      <c r="B24" s="385">
        <v>170</v>
      </c>
      <c r="C24" s="385"/>
      <c r="D24" s="385">
        <v>702</v>
      </c>
      <c r="E24" s="384"/>
      <c r="F24" s="385">
        <v>38699</v>
      </c>
      <c r="G24" s="384"/>
      <c r="H24" s="385">
        <v>41.34</v>
      </c>
      <c r="I24" s="384"/>
      <c r="J24" s="384"/>
    </row>
    <row r="25" spans="1:10" ht="63.75" customHeight="1">
      <c r="A25" s="84" t="s">
        <v>430</v>
      </c>
      <c r="B25" s="89">
        <v>11</v>
      </c>
      <c r="C25" s="89"/>
      <c r="D25" s="89">
        <v>182</v>
      </c>
      <c r="E25" s="89"/>
      <c r="F25" s="89">
        <v>15850</v>
      </c>
      <c r="G25" s="89"/>
      <c r="H25" s="89">
        <v>5.43</v>
      </c>
      <c r="I25" s="89"/>
      <c r="J25" s="89"/>
    </row>
    <row r="26" spans="1:10" ht="82.5" customHeight="1">
      <c r="A26" s="84" t="s">
        <v>420</v>
      </c>
      <c r="B26" s="86"/>
      <c r="C26" s="86"/>
      <c r="D26" s="89">
        <v>253</v>
      </c>
      <c r="E26" s="86"/>
      <c r="F26" s="89">
        <v>20146</v>
      </c>
      <c r="G26" s="86"/>
      <c r="H26" s="89">
        <v>5.9</v>
      </c>
      <c r="I26" s="86"/>
      <c r="J26" s="86"/>
    </row>
    <row r="27" spans="1:10" ht="48" customHeight="1">
      <c r="A27" s="164" t="s">
        <v>210</v>
      </c>
      <c r="B27" s="86"/>
      <c r="C27" s="86"/>
      <c r="D27" s="86"/>
      <c r="E27" s="86"/>
      <c r="F27" s="89">
        <v>974</v>
      </c>
      <c r="G27" s="86"/>
      <c r="H27" s="89">
        <v>0.61</v>
      </c>
      <c r="I27" s="86"/>
      <c r="J27" s="86"/>
    </row>
    <row r="28" spans="1:10" ht="22.5" customHeight="1">
      <c r="A28" s="83" t="s">
        <v>125</v>
      </c>
      <c r="B28" s="99">
        <v>64</v>
      </c>
      <c r="C28" s="99"/>
      <c r="D28" s="99">
        <v>38</v>
      </c>
      <c r="E28" s="99"/>
      <c r="F28" s="99">
        <v>811</v>
      </c>
      <c r="G28" s="99"/>
      <c r="H28" s="99"/>
      <c r="I28" s="99"/>
      <c r="J28" s="99"/>
    </row>
    <row r="29" spans="1:10" ht="48.75" customHeight="1">
      <c r="A29" s="82" t="s">
        <v>88</v>
      </c>
      <c r="B29" s="99"/>
      <c r="C29" s="99"/>
      <c r="D29" s="99">
        <v>55</v>
      </c>
      <c r="E29" s="99"/>
      <c r="F29" s="99">
        <v>24329</v>
      </c>
      <c r="G29" s="99"/>
      <c r="H29" s="99">
        <v>18.41</v>
      </c>
      <c r="I29" s="99"/>
      <c r="J29" s="99"/>
    </row>
    <row r="30" spans="1:10" ht="15.75">
      <c r="A30" s="85" t="s">
        <v>31</v>
      </c>
      <c r="B30" s="86">
        <f aca="true" t="shared" si="0" ref="B30:J30">SUM(B16:B29)</f>
        <v>1295</v>
      </c>
      <c r="C30" s="86">
        <f t="shared" si="0"/>
        <v>0</v>
      </c>
      <c r="D30" s="86">
        <f t="shared" si="0"/>
        <v>3149.7</v>
      </c>
      <c r="E30" s="86">
        <f t="shared" si="0"/>
        <v>0</v>
      </c>
      <c r="F30" s="86">
        <f t="shared" si="0"/>
        <v>472736</v>
      </c>
      <c r="G30" s="86">
        <f t="shared" si="0"/>
        <v>0</v>
      </c>
      <c r="H30" s="86">
        <f t="shared" si="0"/>
        <v>178.27000000000004</v>
      </c>
      <c r="I30" s="86">
        <f t="shared" si="0"/>
        <v>0</v>
      </c>
      <c r="J30" s="86">
        <f t="shared" si="0"/>
        <v>0</v>
      </c>
    </row>
    <row r="31" spans="1:9" ht="24.75" customHeight="1">
      <c r="A31" s="346" t="s">
        <v>473</v>
      </c>
      <c r="B31" s="234"/>
      <c r="C31" s="234"/>
      <c r="D31" s="346"/>
      <c r="E31" s="234"/>
      <c r="F31" s="341"/>
      <c r="G31" s="341"/>
      <c r="H31" s="369" t="s">
        <v>474</v>
      </c>
      <c r="I31" s="375"/>
    </row>
    <row r="32" spans="1:3" ht="18.75">
      <c r="A32" s="344"/>
      <c r="B32" s="343"/>
      <c r="C32" s="343"/>
    </row>
  </sheetData>
  <sheetProtection/>
  <mergeCells count="14">
    <mergeCell ref="F4:J4"/>
    <mergeCell ref="E5:F5"/>
    <mergeCell ref="A7:J7"/>
    <mergeCell ref="A8:J8"/>
    <mergeCell ref="D2:J2"/>
    <mergeCell ref="D1:J1"/>
    <mergeCell ref="D3:G3"/>
    <mergeCell ref="J11:J12"/>
    <mergeCell ref="G5:H5"/>
    <mergeCell ref="A11:A14"/>
    <mergeCell ref="B11:C12"/>
    <mergeCell ref="D11:E12"/>
    <mergeCell ref="F11:G12"/>
    <mergeCell ref="H11:I12"/>
  </mergeCells>
  <printOptions/>
  <pageMargins left="0.85" right="0.25" top="0.29" bottom="0.25" header="0.21" footer="0.1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2020-10-22T08:19:55Z</cp:lastPrinted>
  <dcterms:created xsi:type="dcterms:W3CDTF">2015-01-21T10:35:23Z</dcterms:created>
  <dcterms:modified xsi:type="dcterms:W3CDTF">2020-10-22T08:20:32Z</dcterms:modified>
  <cp:category/>
  <cp:version/>
  <cp:contentType/>
  <cp:contentStatus/>
</cp:coreProperties>
</file>